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15" windowWidth="20955" windowHeight="9720"/>
  </bookViews>
  <sheets>
    <sheet name="Прогноз безвозм" sheetId="1" r:id="rId1"/>
  </sheets>
  <definedNames>
    <definedName name="Print_Titles" localSheetId="0">'Прогноз безвозм'!$6:$7</definedName>
  </definedNames>
  <calcPr calcId="125725"/>
</workbook>
</file>

<file path=xl/calcChain.xml><?xml version="1.0" encoding="utf-8"?>
<calcChain xmlns="http://schemas.openxmlformats.org/spreadsheetml/2006/main">
  <c r="F10" i="1"/>
  <c r="F11"/>
  <c r="F12"/>
  <c r="F13"/>
  <c r="F15"/>
  <c r="F16"/>
  <c r="F17"/>
  <c r="F18"/>
  <c r="F19"/>
  <c r="F20"/>
  <c r="F21"/>
  <c r="F22"/>
  <c r="F23"/>
  <c r="F24"/>
  <c r="F25"/>
  <c r="F26"/>
  <c r="F27"/>
  <c r="F28"/>
  <c r="F29"/>
  <c r="F30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1"/>
  <c r="F52"/>
  <c r="F53"/>
  <c r="F54"/>
  <c r="F55"/>
  <c r="F56"/>
  <c r="F57"/>
  <c r="F58"/>
  <c r="F59"/>
  <c r="F60"/>
  <c r="F61"/>
  <c r="F62"/>
  <c r="F63"/>
  <c r="F64"/>
  <c r="F65"/>
  <c r="F66"/>
  <c r="F67"/>
  <c r="E10"/>
  <c r="E11"/>
  <c r="E12"/>
  <c r="E13"/>
  <c r="E15"/>
  <c r="E16"/>
  <c r="E17"/>
  <c r="E18"/>
  <c r="E19"/>
  <c r="E20"/>
  <c r="E21"/>
  <c r="E22"/>
  <c r="E23"/>
  <c r="E24"/>
  <c r="E25"/>
  <c r="E26"/>
  <c r="E27"/>
  <c r="E28"/>
  <c r="E29"/>
  <c r="E30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1"/>
  <c r="E52"/>
  <c r="E53"/>
  <c r="E54"/>
  <c r="E55"/>
  <c r="E56"/>
  <c r="E57"/>
  <c r="E58"/>
  <c r="E59"/>
  <c r="E60"/>
  <c r="E61"/>
  <c r="E62"/>
  <c r="E63"/>
  <c r="E64"/>
  <c r="E65"/>
  <c r="E66"/>
  <c r="E67"/>
  <c r="C67" l="1"/>
  <c r="C49"/>
  <c r="C30"/>
  <c r="D64"/>
  <c r="H49"/>
  <c r="G49"/>
  <c r="D49"/>
  <c r="B49"/>
  <c r="H30"/>
  <c r="G30"/>
  <c r="D30"/>
  <c r="B30"/>
  <c r="H13"/>
  <c r="G13"/>
  <c r="C13"/>
  <c r="D13"/>
  <c r="B13"/>
  <c r="B67" s="1"/>
  <c r="G8"/>
  <c r="C8"/>
  <c r="D8"/>
  <c r="B8"/>
  <c r="H8"/>
  <c r="D67" l="1"/>
  <c r="H67"/>
  <c r="G67"/>
  <c r="E8"/>
  <c r="F8"/>
</calcChain>
</file>

<file path=xl/sharedStrings.xml><?xml version="1.0" encoding="utf-8"?>
<sst xmlns="http://schemas.openxmlformats.org/spreadsheetml/2006/main" count="74" uniqueCount="72">
  <si>
    <t>Приложение 1 к пояснительной записке</t>
  </si>
  <si>
    <t xml:space="preserve">к проекту бюджета Кирово-Чепецкого района </t>
  </si>
  <si>
    <t>на 2025-2027 гг.</t>
  </si>
  <si>
    <t>в тыс.рублей</t>
  </si>
  <si>
    <t>Наименование безвозмездных поступлений</t>
  </si>
  <si>
    <t>Первоначальный план на 2024 год</t>
  </si>
  <si>
    <t>Ожидаемое поступление  2024 года</t>
  </si>
  <si>
    <t>Прогноз на 2025 год</t>
  </si>
  <si>
    <t>Отклонение                               прогноз 2025 год</t>
  </si>
  <si>
    <t>Плановый период</t>
  </si>
  <si>
    <t>к первонач. плану</t>
  </si>
  <si>
    <t>к ожидаем. поступл.</t>
  </si>
  <si>
    <t>2026 год</t>
  </si>
  <si>
    <t>2027 год</t>
  </si>
  <si>
    <t>Дотации - всего</t>
  </si>
  <si>
    <t>в том числе</t>
  </si>
  <si>
    <t>Дотации на поддержку мер по обеспечению сбалансированности бюджетов</t>
  </si>
  <si>
    <t>Субсидии - всего</t>
  </si>
  <si>
    <t>в том числе:</t>
  </si>
  <si>
    <t>Субсидии 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</si>
  <si>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</si>
  <si>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 на проведение комплексных кадастровых работ</t>
  </si>
  <si>
    <t>Субсидия на поддержку отраслей культуры</t>
  </si>
  <si>
    <t>Субвенции - всего</t>
  </si>
  <si>
    <t>Субвенции на выполнение отдельных государственных полномочий по защите населения от болезней, общих для человека и животных, в части организации и содержания в соответствии с требованиями действующего ветеринарного законодательства Российской Федерации скотомогильников (биотермических ям)</t>
  </si>
  <si>
    <t>Субвенции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</si>
  <si>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на реализацию прав на получение общедоступного и бесплатного начального общего, основного общего, среднего общего и дополнительного образования детей в муниципальных образовательных организациях</t>
  </si>
  <si>
    <t>Субвенции на реализацию прав на получение общедоступного и бесплатного дошкольного образования в муниципальных дошкольных образовательных организациях</t>
  </si>
  <si>
    <t>Иные межбюджетные трансферты</t>
  </si>
  <si>
    <t>Межбюджетные трансферты, передаваемые бюджетам муниципальных районов из бюджетов сельских поселений на осуществление части полномочий по решению вопросов жилищно-коммунального хозяйства  в соответствии с заключенными соглашениями</t>
  </si>
  <si>
    <t>Прочие безвозмездные поступления (спонсорская помощь)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</si>
  <si>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</si>
  <si>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</si>
  <si>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БЕЗВОЗМЕЗДНЫХ ПОСТУПЛЕНИЙ</t>
  </si>
  <si>
    <t>Дотации на выравнивание бюджетной обеспеченности из бюджета субъекта Российской Федерации</t>
  </si>
  <si>
    <t>Дотации (гранты) за достижение показателей деятельности органов местного самоуправления</t>
  </si>
  <si>
    <t>Субсидии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</si>
  <si>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на реализацию мероприятий по обеспечению жильем молодых семей</t>
  </si>
  <si>
    <t>Прочие субсидии  на капитальный ремонт, ремонт, содержание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</t>
  </si>
  <si>
    <t>Прочие субсидии на создание мест (площадок) накопления твердых коммунальных отходов</t>
  </si>
  <si>
    <t>Прочие субсидии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Точка роста в рамках федерального проекта Современная школа национального проекта Образование</t>
  </si>
  <si>
    <t>Прочие субсидии на реализацию мероприятий инвестиционных программ (проектов) развития общественной инфраструктуры</t>
  </si>
  <si>
    <t>Прочие субсидии на реализацию мероприятий, направленных на подготовку объектов коммунальной инфраструктуры к работе в осенне-зимний период</t>
  </si>
  <si>
    <t>Прочие субсидии на выполнение расходных обязательств муниципальных образований области</t>
  </si>
  <si>
    <t>Субвенции на выполнение отдельных государственных полномочий по выплате предусмотренным законом области отдельным категориям специалистов, работающих в муниципальных учреждениях и проживающих в сельских населенных пунктах,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</si>
  <si>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Субвенции для финансового обеспечения осуществления органами местного самоуправления  отдельных государственных полномочий области по поддержке сельскохозяйственного производства, за исключением реализации мероприятий, предусмотренных федеральными целевыми программами</t>
  </si>
  <si>
    <t>Субвенции на выполнение государственных полномочий по возмещению расходов, связанных с предоставлением руководителям, педагогическим работникам и иным специалистам муниципальных образовательных  учреждений (за исключением совместителей), работающих и проживающих в сельских населенных пунктах, поселках городского типа бесплатной жилой площади с отоплением и  бесплатного электроснабжения</t>
  </si>
  <si>
    <t>Субвенции на выполнение государственных полномочий по созданию и осуществлению деятельности в муниципальных образованиях административной  комиссии по рассмотрению дел об административных правонарушениях</t>
  </si>
  <si>
    <t>Субвенции  на выполнение государственных полномочий Кировской области по расчету и предоставлению дотаций бюджетам сельских поселений</t>
  </si>
  <si>
    <t>Субвенции на выполнение отдельных государственных полномочий по осуществлению деятельности по опеке и попечительству</t>
  </si>
  <si>
    <t>Субвенции на выполнение отдельных государственных полномочий по созданию в муниципальном районе комиссии по делам несовершеннолетних и защите их прав и осуществлению деятельности в сфере профилактики безнадзорности и правонарушений несовершеннолетних, включая административную юрисдикцию</t>
  </si>
  <si>
    <t>Субвенции на осуществление отдельных  государственных полномочий  по хранению и  комплектованию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</si>
  <si>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Субвенции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</si>
  <si>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Субвенции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лиц с ограниченными возможностями здоровья, обучающихся в муниципальных 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</si>
  <si>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Субвенции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</si>
  <si>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</si>
  <si>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</si>
  <si>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 на осуществление части полномочий  в области градостроительной деятельности  в соответствии с заключенными соглашениями</t>
  </si>
  <si>
    <t>Межбюджетные  трансферты на  осуществление части полномочий по  осуществлению внешнего муниципального финансового контроля  в соответствии с заключенными соглашениями</t>
  </si>
  <si>
    <t>Межбюджетные трансферты на осуществление части полномочий по осуществлению финансового контроля в соответствии с заключенными соглашениями</t>
  </si>
  <si>
    <t>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</si>
  <si>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</si>
  <si>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 на стимулирование деятельности органов местного самоуправления Кировской области</t>
  </si>
  <si>
    <t>Прочие межбюджетные трансферты на финансовую поддержку детско-юношеского и массового спорта</t>
  </si>
  <si>
    <t>Прочие межбюджетные трансферты на обеспечение отопительного сезона</t>
  </si>
  <si>
    <t>Прочие межбюджетные трансферты на оказание дополнительной меры социальной поддержки для членов семей военнослужащих, связанных с обеспечением и доставкой твердого топлива</t>
  </si>
  <si>
    <t>Прочие межбюджетные трансферты из фонда поддержки инициатив населения на реализацию инициатив населения в области образования</t>
  </si>
  <si>
    <t>Прочие межбюджетные трансферты на предоставление гранта муниципальным общеобразовательным организациям Кировской области, подготовившим обучающихся к сдаче единого государственного экзамена</t>
  </si>
  <si>
    <t>Прочие субсидии на оплату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</si>
  <si>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Прочие субсидии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</si>
  <si>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Прочие субсидии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</t>
  </si>
  <si>
    <t>Прочие межбюджетные трансферты на предоставление бесплатного горячего питания детям участников специальной военной операции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</si>
</sst>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00000"/>
    <numFmt numFmtId="166" formatCode="#,##0.000"/>
  </numFmts>
  <fonts count="18">
    <font>
      <sz val="10"/>
      <color theme="1"/>
      <name val="Arial"/>
    </font>
    <font>
      <sz val="12"/>
      <color theme="0"/>
      <name val="Calibri"/>
      <family val="2"/>
      <charset val="204"/>
      <scheme val="minor"/>
    </font>
    <font>
      <i/>
      <sz val="9"/>
      <name val="Cambria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indexed="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indexed="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theme="0"/>
      </patternFill>
    </fill>
    <fill>
      <patternFill patternType="solid">
        <fgColor indexed="65"/>
      </patternFill>
    </fill>
  </fills>
  <borders count="4">
    <border>
      <left/>
      <right/>
      <top/>
      <bottom/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9" fontId="2" fillId="0" borderId="1">
      <alignment horizontal="left" vertical="center" wrapText="1" indent="1"/>
    </xf>
    <xf numFmtId="0" fontId="1" fillId="2" borderId="0"/>
    <xf numFmtId="0" fontId="3" fillId="0" borderId="0"/>
  </cellStyleXfs>
  <cellXfs count="67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left"/>
    </xf>
    <xf numFmtId="0" fontId="8" fillId="0" borderId="0" xfId="0" applyFont="1"/>
    <xf numFmtId="0" fontId="9" fillId="0" borderId="0" xfId="0" applyFont="1"/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wrapText="1"/>
    </xf>
    <xf numFmtId="164" fontId="12" fillId="0" borderId="3" xfId="0" applyNumberFormat="1" applyFont="1" applyBorder="1" applyAlignment="1">
      <alignment horizontal="right"/>
    </xf>
    <xf numFmtId="164" fontId="12" fillId="0" borderId="3" xfId="0" applyNumberFormat="1" applyFont="1" applyBorder="1"/>
    <xf numFmtId="0" fontId="4" fillId="0" borderId="3" xfId="0" applyFont="1" applyBorder="1" applyAlignment="1">
      <alignment wrapText="1"/>
    </xf>
    <xf numFmtId="164" fontId="13" fillId="0" borderId="3" xfId="0" applyNumberFormat="1" applyFont="1" applyBorder="1" applyAlignment="1">
      <alignment horizontal="center" wrapText="1"/>
    </xf>
    <xf numFmtId="164" fontId="14" fillId="0" borderId="3" xfId="0" applyNumberFormat="1" applyFont="1" applyBorder="1" applyAlignment="1">
      <alignment horizontal="center" wrapText="1"/>
    </xf>
    <xf numFmtId="164" fontId="14" fillId="0" borderId="3" xfId="0" applyNumberFormat="1" applyFont="1" applyBorder="1"/>
    <xf numFmtId="164" fontId="13" fillId="0" borderId="3" xfId="0" applyNumberFormat="1" applyFont="1" applyBorder="1" applyAlignment="1">
      <alignment horizontal="right"/>
    </xf>
    <xf numFmtId="164" fontId="14" fillId="0" borderId="3" xfId="0" applyNumberFormat="1" applyFont="1" applyBorder="1" applyAlignment="1">
      <alignment horizontal="right"/>
    </xf>
    <xf numFmtId="3" fontId="14" fillId="0" borderId="3" xfId="0" applyNumberFormat="1" applyFont="1" applyBorder="1" applyAlignment="1">
      <alignment horizontal="right"/>
    </xf>
    <xf numFmtId="164" fontId="0" fillId="0" borderId="0" xfId="0" applyNumberFormat="1"/>
    <xf numFmtId="3" fontId="13" fillId="0" borderId="3" xfId="0" applyNumberFormat="1" applyFont="1" applyBorder="1" applyAlignment="1">
      <alignment horizontal="right"/>
    </xf>
    <xf numFmtId="0" fontId="0" fillId="0" borderId="0" xfId="0"/>
    <xf numFmtId="0" fontId="0" fillId="0" borderId="0" xfId="0" applyAlignment="1">
      <alignment wrapText="1" shrinkToFit="1"/>
    </xf>
    <xf numFmtId="164" fontId="11" fillId="0" borderId="3" xfId="0" applyNumberFormat="1" applyFont="1" applyBorder="1" applyAlignment="1">
      <alignment horizontal="right"/>
    </xf>
    <xf numFmtId="3" fontId="12" fillId="0" borderId="3" xfId="0" applyNumberFormat="1" applyFont="1" applyBorder="1" applyAlignment="1">
      <alignment horizontal="right"/>
    </xf>
    <xf numFmtId="164" fontId="14" fillId="3" borderId="3" xfId="0" applyNumberFormat="1" applyFont="1" applyFill="1" applyBorder="1"/>
    <xf numFmtId="164" fontId="11" fillId="0" borderId="3" xfId="0" applyNumberFormat="1" applyFont="1" applyBorder="1" applyAlignment="1">
      <alignment horizontal="right" wrapText="1"/>
    </xf>
    <xf numFmtId="164" fontId="12" fillId="0" borderId="3" xfId="0" applyNumberFormat="1" applyFont="1" applyBorder="1" applyAlignment="1">
      <alignment horizontal="right" wrapText="1"/>
    </xf>
    <xf numFmtId="0" fontId="4" fillId="4" borderId="3" xfId="0" applyFont="1" applyFill="1" applyBorder="1" applyAlignment="1">
      <alignment horizontal="left" wrapText="1"/>
    </xf>
    <xf numFmtId="0" fontId="10" fillId="0" borderId="0" xfId="0" applyFont="1" applyAlignment="1">
      <alignment wrapText="1"/>
    </xf>
    <xf numFmtId="164" fontId="11" fillId="0" borderId="0" xfId="0" applyNumberFormat="1" applyFont="1" applyAlignment="1">
      <alignment horizontal="right" wrapText="1"/>
    </xf>
    <xf numFmtId="164" fontId="12" fillId="0" borderId="0" xfId="0" applyNumberFormat="1" applyFont="1" applyAlignment="1">
      <alignment horizontal="right" wrapText="1"/>
    </xf>
    <xf numFmtId="164" fontId="12" fillId="0" borderId="0" xfId="0" applyNumberFormat="1" applyFont="1" applyAlignment="1">
      <alignment horizontal="right"/>
    </xf>
    <xf numFmtId="164" fontId="5" fillId="0" borderId="0" xfId="0" applyNumberFormat="1" applyFont="1"/>
    <xf numFmtId="0" fontId="5" fillId="0" borderId="2" xfId="0" applyFont="1" applyBorder="1"/>
    <xf numFmtId="0" fontId="4" fillId="0" borderId="2" xfId="0" applyFont="1" applyBorder="1"/>
    <xf numFmtId="164" fontId="4" fillId="0" borderId="0" xfId="0" applyNumberFormat="1" applyFont="1"/>
    <xf numFmtId="164" fontId="11" fillId="0" borderId="3" xfId="0" applyNumberFormat="1" applyFont="1" applyBorder="1" applyAlignment="1">
      <alignment horizontal="center" wrapText="1"/>
    </xf>
    <xf numFmtId="164" fontId="13" fillId="0" borderId="3" xfId="0" applyNumberFormat="1" applyFont="1" applyBorder="1"/>
    <xf numFmtId="3" fontId="11" fillId="0" borderId="3" xfId="0" applyNumberFormat="1" applyFont="1" applyBorder="1" applyAlignment="1">
      <alignment horizontal="right"/>
    </xf>
    <xf numFmtId="0" fontId="15" fillId="0" borderId="3" xfId="0" applyFont="1" applyBorder="1" applyAlignment="1">
      <alignment wrapText="1"/>
    </xf>
    <xf numFmtId="164" fontId="16" fillId="0" borderId="3" xfId="0" applyNumberFormat="1" applyFont="1" applyBorder="1" applyAlignment="1">
      <alignment horizontal="right" wrapText="1"/>
    </xf>
    <xf numFmtId="164" fontId="14" fillId="0" borderId="3" xfId="0" applyNumberFormat="1" applyFont="1" applyFill="1" applyBorder="1"/>
    <xf numFmtId="164" fontId="12" fillId="0" borderId="3" xfId="0" applyNumberFormat="1" applyFont="1" applyFill="1" applyBorder="1" applyAlignment="1">
      <alignment horizontal="right"/>
    </xf>
    <xf numFmtId="0" fontId="0" fillId="0" borderId="0" xfId="0" applyFill="1"/>
    <xf numFmtId="0" fontId="15" fillId="0" borderId="3" xfId="0" applyFont="1" applyBorder="1" applyAlignment="1">
      <alignment horizontal="left" wrapText="1"/>
    </xf>
    <xf numFmtId="164" fontId="17" fillId="0" borderId="3" xfId="0" applyNumberFormat="1" applyFont="1" applyBorder="1" applyAlignment="1">
      <alignment horizontal="right"/>
    </xf>
    <xf numFmtId="3" fontId="17" fillId="0" borderId="3" xfId="0" applyNumberFormat="1" applyFont="1" applyBorder="1" applyAlignment="1">
      <alignment horizontal="right"/>
    </xf>
    <xf numFmtId="164" fontId="17" fillId="0" borderId="3" xfId="0" applyNumberFormat="1" applyFont="1" applyBorder="1"/>
    <xf numFmtId="164" fontId="17" fillId="0" borderId="3" xfId="0" applyNumberFormat="1" applyFont="1" applyFill="1" applyBorder="1"/>
    <xf numFmtId="164" fontId="17" fillId="0" borderId="3" xfId="0" applyNumberFormat="1" applyFont="1" applyFill="1" applyBorder="1" applyAlignment="1">
      <alignment horizontal="right"/>
    </xf>
    <xf numFmtId="0" fontId="4" fillId="0" borderId="3" xfId="0" applyNumberFormat="1" applyFont="1" applyBorder="1" applyAlignment="1">
      <alignment wrapText="1"/>
    </xf>
    <xf numFmtId="165" fontId="4" fillId="0" borderId="3" xfId="2" applyNumberFormat="1" applyFont="1" applyFill="1" applyBorder="1" applyAlignment="1" applyProtection="1">
      <alignment wrapText="1"/>
    </xf>
    <xf numFmtId="0" fontId="4" fillId="0" borderId="3" xfId="0" applyFont="1" applyBorder="1" applyAlignment="1">
      <alignment horizontal="left" wrapText="1"/>
    </xf>
    <xf numFmtId="165" fontId="15" fillId="0" borderId="3" xfId="1" applyNumberFormat="1" applyFont="1" applyFill="1" applyBorder="1" applyAlignment="1">
      <alignment horizontal="left" wrapText="1"/>
    </xf>
    <xf numFmtId="165" fontId="15" fillId="0" borderId="3" xfId="1" applyNumberFormat="1" applyFont="1" applyBorder="1" applyAlignment="1">
      <alignment wrapText="1"/>
    </xf>
    <xf numFmtId="0" fontId="15" fillId="0" borderId="3" xfId="0" applyFont="1" applyFill="1" applyBorder="1" applyAlignment="1">
      <alignment wrapText="1"/>
    </xf>
    <xf numFmtId="164" fontId="14" fillId="0" borderId="3" xfId="0" applyNumberFormat="1" applyFont="1" applyFill="1" applyBorder="1" applyAlignment="1">
      <alignment horizontal="right"/>
    </xf>
    <xf numFmtId="165" fontId="4" fillId="0" borderId="3" xfId="1" applyNumberFormat="1" applyFont="1" applyFill="1" applyBorder="1" applyAlignment="1">
      <alignment horizontal="left" wrapText="1"/>
    </xf>
    <xf numFmtId="166" fontId="12" fillId="0" borderId="3" xfId="0" applyNumberFormat="1" applyFont="1" applyBorder="1" applyAlignment="1">
      <alignment horizontal="right" wrapText="1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4" fillId="0" borderId="2" xfId="0" applyFont="1" applyBorder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64" fontId="16" fillId="0" borderId="3" xfId="0" applyNumberFormat="1" applyFont="1" applyBorder="1"/>
  </cellXfs>
  <cellStyles count="4">
    <cellStyle name="xl32" xfId="1"/>
    <cellStyle name="Акцент1" xfId="2" builtinId="29"/>
    <cellStyle name="Обычный" xfId="0" builtinId="0"/>
    <cellStyle name="Стиль 1" xfId="3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7">
    <pageSetUpPr fitToPage="1"/>
  </sheetPr>
  <dimension ref="A1:K132"/>
  <sheetViews>
    <sheetView tabSelected="1" workbookViewId="0">
      <pane xSplit="1" ySplit="7" topLeftCell="B8" activePane="bottomRight" state="frozen"/>
      <selection activeCell="C29" sqref="C29"/>
      <selection pane="topRight"/>
      <selection pane="bottomLeft"/>
      <selection pane="bottomRight" activeCell="N64" sqref="N63:N64"/>
    </sheetView>
  </sheetViews>
  <sheetFormatPr defaultRowHeight="13.15" customHeight="1"/>
  <cols>
    <col min="1" max="1" width="53.140625" style="1" customWidth="1"/>
    <col min="2" max="2" width="15.140625" style="2" customWidth="1"/>
    <col min="3" max="3" width="12.28515625" style="2" customWidth="1"/>
    <col min="4" max="4" width="11.42578125" style="1" customWidth="1"/>
    <col min="5" max="5" width="10.140625" style="1" customWidth="1"/>
    <col min="6" max="6" width="12.140625" style="1" customWidth="1"/>
    <col min="7" max="7" width="11.28515625" style="1" customWidth="1"/>
    <col min="8" max="8" width="12.42578125" style="1" customWidth="1"/>
    <col min="10" max="10" width="9.28515625" bestFit="1" customWidth="1"/>
  </cols>
  <sheetData>
    <row r="1" spans="1:11" ht="18" customHeight="1">
      <c r="C1" s="3"/>
      <c r="E1" s="1" t="s">
        <v>0</v>
      </c>
    </row>
    <row r="2" spans="1:11" ht="18.75" customHeight="1">
      <c r="E2" s="1" t="s">
        <v>1</v>
      </c>
    </row>
    <row r="3" spans="1:11" ht="18.75" customHeight="1">
      <c r="E3" s="1" t="s">
        <v>2</v>
      </c>
    </row>
    <row r="4" spans="1:11" ht="18" customHeight="1">
      <c r="A4" s="59"/>
      <c r="B4" s="60"/>
      <c r="C4" s="60"/>
      <c r="D4" s="59"/>
      <c r="E4" s="59"/>
      <c r="F4" s="59"/>
    </row>
    <row r="5" spans="1:11" ht="21" customHeight="1">
      <c r="A5" s="4"/>
      <c r="B5" s="5"/>
      <c r="C5" s="5"/>
      <c r="D5" s="4"/>
      <c r="E5" s="61"/>
      <c r="F5" s="61"/>
      <c r="G5" s="62" t="s">
        <v>3</v>
      </c>
      <c r="H5" s="62"/>
    </row>
    <row r="6" spans="1:11" ht="30" customHeight="1">
      <c r="A6" s="63" t="s">
        <v>4</v>
      </c>
      <c r="B6" s="64" t="s">
        <v>5</v>
      </c>
      <c r="C6" s="64" t="s">
        <v>6</v>
      </c>
      <c r="D6" s="64" t="s">
        <v>7</v>
      </c>
      <c r="E6" s="63" t="s">
        <v>8</v>
      </c>
      <c r="F6" s="63"/>
      <c r="G6" s="65" t="s">
        <v>9</v>
      </c>
      <c r="H6" s="65"/>
    </row>
    <row r="7" spans="1:11" ht="29.25" customHeight="1">
      <c r="A7" s="63"/>
      <c r="B7" s="64"/>
      <c r="C7" s="64"/>
      <c r="D7" s="64"/>
      <c r="E7" s="6" t="s">
        <v>10</v>
      </c>
      <c r="F7" s="6" t="s">
        <v>11</v>
      </c>
      <c r="G7" s="7" t="s">
        <v>12</v>
      </c>
      <c r="H7" s="7" t="s">
        <v>13</v>
      </c>
    </row>
    <row r="8" spans="1:11" ht="14.25">
      <c r="A8" s="8" t="s">
        <v>14</v>
      </c>
      <c r="B8" s="40">
        <f>B10+B12</f>
        <v>64673</v>
      </c>
      <c r="C8" s="40">
        <f t="shared" ref="C8:D8" si="0">C10+C12</f>
        <v>66595.100000000006</v>
      </c>
      <c r="D8" s="40">
        <f t="shared" si="0"/>
        <v>51816</v>
      </c>
      <c r="E8" s="9">
        <f>D8-B8</f>
        <v>-12857</v>
      </c>
      <c r="F8" s="9">
        <f>D8-C8</f>
        <v>-14779.100000000006</v>
      </c>
      <c r="G8" s="10">
        <f>G10+G12</f>
        <v>54441</v>
      </c>
      <c r="H8" s="10">
        <f>H10</f>
        <v>41260</v>
      </c>
    </row>
    <row r="9" spans="1:11" ht="15">
      <c r="A9" s="11" t="s">
        <v>15</v>
      </c>
      <c r="B9" s="36"/>
      <c r="C9" s="12"/>
      <c r="D9" s="13"/>
      <c r="E9" s="9"/>
      <c r="F9" s="9"/>
      <c r="G9" s="14"/>
      <c r="H9" s="14"/>
    </row>
    <row r="10" spans="1:11" ht="31.5" customHeight="1">
      <c r="A10" s="51" t="s">
        <v>34</v>
      </c>
      <c r="B10" s="45">
        <v>64673</v>
      </c>
      <c r="C10" s="45">
        <v>64673</v>
      </c>
      <c r="D10" s="16">
        <v>51816</v>
      </c>
      <c r="E10" s="9">
        <f t="shared" ref="E10:E67" si="1">D10-B10</f>
        <v>-12857</v>
      </c>
      <c r="F10" s="9">
        <f t="shared" ref="F10:F67" si="2">D10-C10</f>
        <v>-12857</v>
      </c>
      <c r="G10" s="14">
        <v>54441</v>
      </c>
      <c r="H10" s="14">
        <v>41260</v>
      </c>
    </row>
    <row r="11" spans="1:11" ht="26.25" hidden="1">
      <c r="A11" s="11" t="s">
        <v>16</v>
      </c>
      <c r="B11" s="45"/>
      <c r="C11" s="45"/>
      <c r="D11" s="16">
        <v>0</v>
      </c>
      <c r="E11" s="9">
        <f t="shared" si="1"/>
        <v>0</v>
      </c>
      <c r="F11" s="9">
        <f t="shared" si="2"/>
        <v>0</v>
      </c>
      <c r="G11" s="14">
        <v>0</v>
      </c>
      <c r="H11" s="14">
        <v>0</v>
      </c>
    </row>
    <row r="12" spans="1:11" ht="33" customHeight="1">
      <c r="A12" s="44" t="s">
        <v>35</v>
      </c>
      <c r="B12" s="45">
        <v>0</v>
      </c>
      <c r="C12" s="45">
        <v>1922.1</v>
      </c>
      <c r="D12" s="16">
        <v>0</v>
      </c>
      <c r="E12" s="9">
        <f t="shared" si="1"/>
        <v>0</v>
      </c>
      <c r="F12" s="9">
        <f t="shared" si="2"/>
        <v>-1922.1</v>
      </c>
      <c r="G12" s="14">
        <v>0</v>
      </c>
      <c r="H12" s="14">
        <v>0</v>
      </c>
    </row>
    <row r="13" spans="1:11" ht="14.25">
      <c r="A13" s="8" t="s">
        <v>17</v>
      </c>
      <c r="B13" s="40">
        <f>SUM(B15:B29)</f>
        <v>196698.01</v>
      </c>
      <c r="C13" s="40">
        <f>SUM(C15:C29)</f>
        <v>209123.43199999997</v>
      </c>
      <c r="D13" s="40">
        <f>SUM(D15:D29)</f>
        <v>198786.06</v>
      </c>
      <c r="E13" s="9">
        <f t="shared" si="1"/>
        <v>2088.0499999999884</v>
      </c>
      <c r="F13" s="9">
        <f t="shared" si="2"/>
        <v>-10337.371999999974</v>
      </c>
      <c r="G13" s="10">
        <f>SUM(G15:G29)</f>
        <v>122605.12</v>
      </c>
      <c r="H13" s="10">
        <f>SUM(H15:H29)</f>
        <v>132273.72</v>
      </c>
    </row>
    <row r="14" spans="1:11" ht="15">
      <c r="A14" s="11" t="s">
        <v>18</v>
      </c>
      <c r="B14" s="19"/>
      <c r="C14" s="15"/>
      <c r="D14" s="17"/>
      <c r="E14" s="9"/>
      <c r="F14" s="9"/>
      <c r="G14" s="14"/>
      <c r="H14" s="14"/>
    </row>
    <row r="15" spans="1:11" ht="68.25" customHeight="1">
      <c r="A15" s="11" t="s">
        <v>36</v>
      </c>
      <c r="B15" s="45">
        <v>55443</v>
      </c>
      <c r="C15" s="45">
        <v>55443</v>
      </c>
      <c r="D15" s="16">
        <v>61514</v>
      </c>
      <c r="E15" s="9">
        <f t="shared" si="1"/>
        <v>6071</v>
      </c>
      <c r="F15" s="9">
        <f t="shared" si="2"/>
        <v>6071</v>
      </c>
      <c r="G15" s="14">
        <v>55955</v>
      </c>
      <c r="H15" s="14">
        <v>55316</v>
      </c>
      <c r="K15" s="18"/>
    </row>
    <row r="16" spans="1:11" ht="56.25" customHeight="1">
      <c r="A16" s="11" t="s">
        <v>19</v>
      </c>
      <c r="B16" s="45">
        <v>2013.1</v>
      </c>
      <c r="C16" s="45">
        <v>2013.1</v>
      </c>
      <c r="D16" s="16">
        <v>2013.1</v>
      </c>
      <c r="E16" s="9">
        <f t="shared" si="1"/>
        <v>0</v>
      </c>
      <c r="F16" s="9">
        <f t="shared" si="2"/>
        <v>0</v>
      </c>
      <c r="G16" s="14">
        <v>2255.6999999999998</v>
      </c>
      <c r="H16" s="14">
        <v>2278.8000000000002</v>
      </c>
      <c r="K16" s="18"/>
    </row>
    <row r="17" spans="1:11" ht="55.5" customHeight="1">
      <c r="A17" s="11" t="s">
        <v>20</v>
      </c>
      <c r="B17" s="45">
        <v>7828</v>
      </c>
      <c r="C17" s="45">
        <v>7828</v>
      </c>
      <c r="D17" s="16">
        <v>8037.3</v>
      </c>
      <c r="E17" s="9">
        <f t="shared" si="1"/>
        <v>209.30000000000018</v>
      </c>
      <c r="F17" s="9">
        <f t="shared" si="2"/>
        <v>209.30000000000018</v>
      </c>
      <c r="G17" s="14">
        <v>7371.6</v>
      </c>
      <c r="H17" s="14">
        <v>6974.4</v>
      </c>
      <c r="K17" s="18"/>
    </row>
    <row r="18" spans="1:11" ht="30.75" customHeight="1">
      <c r="A18" s="11" t="s">
        <v>37</v>
      </c>
      <c r="B18" s="45">
        <v>0</v>
      </c>
      <c r="C18" s="45">
        <v>0</v>
      </c>
      <c r="D18" s="16">
        <v>1678.14</v>
      </c>
      <c r="E18" s="9">
        <f t="shared" si="1"/>
        <v>1678.14</v>
      </c>
      <c r="F18" s="9">
        <f t="shared" si="2"/>
        <v>1678.14</v>
      </c>
      <c r="G18" s="14">
        <v>1678.14</v>
      </c>
      <c r="H18" s="14">
        <v>1678.14</v>
      </c>
      <c r="K18" s="18"/>
    </row>
    <row r="19" spans="1:11" ht="21" customHeight="1">
      <c r="A19" s="51" t="s">
        <v>21</v>
      </c>
      <c r="B19" s="45">
        <v>1259.7</v>
      </c>
      <c r="C19" s="45">
        <v>1259.7</v>
      </c>
      <c r="D19" s="16">
        <v>879.1</v>
      </c>
      <c r="E19" s="9">
        <f t="shared" si="1"/>
        <v>-380.6</v>
      </c>
      <c r="F19" s="9">
        <f t="shared" si="2"/>
        <v>-380.6</v>
      </c>
      <c r="G19" s="14">
        <v>0</v>
      </c>
      <c r="H19" s="14">
        <v>0</v>
      </c>
    </row>
    <row r="20" spans="1:11" ht="15" customHeight="1">
      <c r="A20" s="11" t="s">
        <v>22</v>
      </c>
      <c r="B20" s="45">
        <v>282.37</v>
      </c>
      <c r="C20" s="45">
        <v>282.37</v>
      </c>
      <c r="D20" s="16">
        <v>121.7</v>
      </c>
      <c r="E20" s="9">
        <f t="shared" si="1"/>
        <v>-160.67000000000002</v>
      </c>
      <c r="F20" s="9">
        <f t="shared" si="2"/>
        <v>-160.67000000000002</v>
      </c>
      <c r="G20" s="14">
        <v>127.6</v>
      </c>
      <c r="H20" s="14">
        <v>0</v>
      </c>
    </row>
    <row r="21" spans="1:11" s="20" customFormat="1" ht="59.25" customHeight="1">
      <c r="A21" s="11" t="s">
        <v>69</v>
      </c>
      <c r="B21" s="45">
        <v>70.290000000000006</v>
      </c>
      <c r="C21" s="45">
        <v>70.290000000000006</v>
      </c>
      <c r="D21" s="16">
        <v>195.83</v>
      </c>
      <c r="E21" s="9">
        <f t="shared" si="1"/>
        <v>125.54</v>
      </c>
      <c r="F21" s="9">
        <f t="shared" si="2"/>
        <v>125.54</v>
      </c>
      <c r="G21" s="14">
        <v>70.290000000000006</v>
      </c>
      <c r="H21" s="14">
        <v>70.290000000000006</v>
      </c>
    </row>
    <row r="22" spans="1:11" s="20" customFormat="1" ht="71.25" customHeight="1">
      <c r="A22" s="11" t="s">
        <v>38</v>
      </c>
      <c r="B22" s="45">
        <v>41160</v>
      </c>
      <c r="C22" s="45">
        <v>34683.599999999999</v>
      </c>
      <c r="D22" s="16">
        <v>40158</v>
      </c>
      <c r="E22" s="9">
        <f t="shared" si="1"/>
        <v>-1002</v>
      </c>
      <c r="F22" s="9">
        <f t="shared" si="2"/>
        <v>5474.4000000000015</v>
      </c>
      <c r="G22" s="14">
        <v>0</v>
      </c>
      <c r="H22" s="14">
        <v>0</v>
      </c>
    </row>
    <row r="23" spans="1:11" s="20" customFormat="1" ht="73.5" customHeight="1">
      <c r="A23" s="50" t="s">
        <v>70</v>
      </c>
      <c r="B23" s="45">
        <v>0</v>
      </c>
      <c r="C23" s="45">
        <v>990</v>
      </c>
      <c r="D23" s="16">
        <v>0</v>
      </c>
      <c r="E23" s="9">
        <f t="shared" si="1"/>
        <v>0</v>
      </c>
      <c r="F23" s="9">
        <f t="shared" si="2"/>
        <v>-990</v>
      </c>
      <c r="G23" s="14">
        <v>0</v>
      </c>
      <c r="H23" s="14">
        <v>0</v>
      </c>
    </row>
    <row r="24" spans="1:11" s="43" customFormat="1" ht="59.25" customHeight="1">
      <c r="A24" s="55" t="s">
        <v>68</v>
      </c>
      <c r="B24" s="49">
        <v>631.35</v>
      </c>
      <c r="C24" s="49">
        <v>879</v>
      </c>
      <c r="D24" s="56">
        <v>816.09</v>
      </c>
      <c r="E24" s="42">
        <f t="shared" si="1"/>
        <v>184.74</v>
      </c>
      <c r="F24" s="42">
        <f t="shared" si="2"/>
        <v>-62.909999999999968</v>
      </c>
      <c r="G24" s="41">
        <v>816.09</v>
      </c>
      <c r="H24" s="41">
        <v>816.09</v>
      </c>
    </row>
    <row r="25" spans="1:11" s="20" customFormat="1" ht="32.25" customHeight="1">
      <c r="A25" s="11" t="s">
        <v>39</v>
      </c>
      <c r="B25" s="45">
        <v>8452.1</v>
      </c>
      <c r="C25" s="45">
        <v>10183.299999999999</v>
      </c>
      <c r="D25" s="16">
        <v>1833.9</v>
      </c>
      <c r="E25" s="9">
        <f t="shared" si="1"/>
        <v>-6618.2000000000007</v>
      </c>
      <c r="F25" s="9">
        <f t="shared" si="2"/>
        <v>-8349.4</v>
      </c>
      <c r="G25" s="14">
        <v>0</v>
      </c>
      <c r="H25" s="14">
        <v>0</v>
      </c>
    </row>
    <row r="26" spans="1:11" s="20" customFormat="1" ht="80.25" customHeight="1">
      <c r="A26" s="39" t="s">
        <v>40</v>
      </c>
      <c r="B26" s="45">
        <v>300</v>
      </c>
      <c r="C26" s="45">
        <v>300</v>
      </c>
      <c r="D26" s="16">
        <v>0</v>
      </c>
      <c r="E26" s="9">
        <f t="shared" si="1"/>
        <v>-300</v>
      </c>
      <c r="F26" s="9">
        <f t="shared" si="2"/>
        <v>-300</v>
      </c>
      <c r="G26" s="14">
        <v>0</v>
      </c>
      <c r="H26" s="14">
        <v>0</v>
      </c>
    </row>
    <row r="27" spans="1:11" s="20" customFormat="1" ht="34.5" customHeight="1">
      <c r="A27" s="11" t="s">
        <v>41</v>
      </c>
      <c r="B27" s="45">
        <v>0</v>
      </c>
      <c r="C27" s="45">
        <v>1045.972</v>
      </c>
      <c r="D27" s="16">
        <v>0</v>
      </c>
      <c r="E27" s="9">
        <f t="shared" si="1"/>
        <v>0</v>
      </c>
      <c r="F27" s="9">
        <f t="shared" si="2"/>
        <v>-1045.972</v>
      </c>
      <c r="G27" s="14">
        <v>0</v>
      </c>
      <c r="H27" s="14">
        <v>0</v>
      </c>
    </row>
    <row r="28" spans="1:11" s="20" customFormat="1" ht="50.25" customHeight="1">
      <c r="A28" s="39" t="s">
        <v>42</v>
      </c>
      <c r="B28" s="45">
        <v>0</v>
      </c>
      <c r="C28" s="45">
        <v>1651.9</v>
      </c>
      <c r="D28" s="16">
        <v>0</v>
      </c>
      <c r="E28" s="9">
        <f t="shared" si="1"/>
        <v>0</v>
      </c>
      <c r="F28" s="9">
        <f t="shared" si="2"/>
        <v>-1651.9</v>
      </c>
      <c r="G28" s="14">
        <v>0</v>
      </c>
      <c r="H28" s="14">
        <v>0</v>
      </c>
    </row>
    <row r="29" spans="1:11" s="20" customFormat="1" ht="34.5" customHeight="1">
      <c r="A29" s="11" t="s">
        <v>43</v>
      </c>
      <c r="B29" s="45">
        <v>79258.100000000006</v>
      </c>
      <c r="C29" s="45">
        <v>92493.2</v>
      </c>
      <c r="D29" s="16">
        <v>81538.899999999994</v>
      </c>
      <c r="E29" s="9">
        <f t="shared" si="1"/>
        <v>2280.7999999999884</v>
      </c>
      <c r="F29" s="9">
        <f t="shared" si="2"/>
        <v>-10954.300000000003</v>
      </c>
      <c r="G29" s="14">
        <v>54330.7</v>
      </c>
      <c r="H29" s="14">
        <v>65140</v>
      </c>
    </row>
    <row r="30" spans="1:11" ht="14.25">
      <c r="A30" s="8" t="s">
        <v>23</v>
      </c>
      <c r="B30" s="40">
        <f>SUM(B32:B48)</f>
        <v>222108.4</v>
      </c>
      <c r="C30" s="40">
        <f>SUM(C32:C48)</f>
        <v>247506.7</v>
      </c>
      <c r="D30" s="40">
        <f t="shared" ref="D30" si="3">SUM(D32:D48)</f>
        <v>270948.45999999996</v>
      </c>
      <c r="E30" s="9">
        <f t="shared" si="1"/>
        <v>48840.059999999969</v>
      </c>
      <c r="F30" s="9">
        <f t="shared" si="2"/>
        <v>23441.759999999951</v>
      </c>
      <c r="G30" s="10">
        <f>SUM(G32:G48)</f>
        <v>273251.69</v>
      </c>
      <c r="H30" s="10">
        <f>SUM(H32:H48)</f>
        <v>273948.64999999997</v>
      </c>
    </row>
    <row r="31" spans="1:11" ht="15">
      <c r="A31" s="11" t="s">
        <v>15</v>
      </c>
      <c r="B31" s="46"/>
      <c r="C31" s="46"/>
      <c r="D31" s="17"/>
      <c r="E31" s="9"/>
      <c r="F31" s="9"/>
      <c r="G31" s="14"/>
      <c r="H31" s="14"/>
    </row>
    <row r="32" spans="1:11" s="20" customFormat="1" ht="68.25" customHeight="1">
      <c r="A32" s="11" t="s">
        <v>45</v>
      </c>
      <c r="B32" s="45">
        <v>599</v>
      </c>
      <c r="C32" s="45">
        <v>599</v>
      </c>
      <c r="D32" s="16">
        <v>11411.6</v>
      </c>
      <c r="E32" s="9">
        <f t="shared" si="1"/>
        <v>10812.6</v>
      </c>
      <c r="F32" s="9">
        <f t="shared" si="2"/>
        <v>10812.6</v>
      </c>
      <c r="G32" s="14">
        <v>11411.6</v>
      </c>
      <c r="H32" s="14">
        <v>11411.6</v>
      </c>
    </row>
    <row r="33" spans="1:11" ht="97.5" customHeight="1">
      <c r="A33" s="11" t="s">
        <v>44</v>
      </c>
      <c r="B33" s="45">
        <v>377</v>
      </c>
      <c r="C33" s="45">
        <v>348</v>
      </c>
      <c r="D33" s="16">
        <v>419</v>
      </c>
      <c r="E33" s="9">
        <f t="shared" si="1"/>
        <v>42</v>
      </c>
      <c r="F33" s="9">
        <f t="shared" si="2"/>
        <v>71</v>
      </c>
      <c r="G33" s="14">
        <v>419</v>
      </c>
      <c r="H33" s="14">
        <v>419</v>
      </c>
    </row>
    <row r="34" spans="1:11" s="20" customFormat="1" ht="108.75" customHeight="1">
      <c r="A34" s="11" t="s">
        <v>46</v>
      </c>
      <c r="B34" s="45">
        <v>11719</v>
      </c>
      <c r="C34" s="45">
        <v>11750</v>
      </c>
      <c r="D34" s="16">
        <v>12637</v>
      </c>
      <c r="E34" s="9">
        <f t="shared" si="1"/>
        <v>918</v>
      </c>
      <c r="F34" s="9">
        <f t="shared" si="2"/>
        <v>887</v>
      </c>
      <c r="G34" s="14">
        <v>13383</v>
      </c>
      <c r="H34" s="14">
        <v>14012</v>
      </c>
    </row>
    <row r="35" spans="1:11" ht="61.5" customHeight="1">
      <c r="A35" s="11" t="s">
        <v>47</v>
      </c>
      <c r="B35" s="45">
        <v>2.4</v>
      </c>
      <c r="C35" s="45">
        <v>1.1000000000000001</v>
      </c>
      <c r="D35" s="16">
        <v>2.1</v>
      </c>
      <c r="E35" s="9">
        <f t="shared" si="1"/>
        <v>-0.29999999999999982</v>
      </c>
      <c r="F35" s="9">
        <f t="shared" si="2"/>
        <v>1</v>
      </c>
      <c r="G35" s="14">
        <v>2.1</v>
      </c>
      <c r="H35" s="14">
        <v>2.1</v>
      </c>
      <c r="I35" s="21"/>
      <c r="J35" s="21"/>
      <c r="K35" s="21"/>
    </row>
    <row r="36" spans="1:11" ht="48" customHeight="1">
      <c r="A36" s="11" t="s">
        <v>48</v>
      </c>
      <c r="B36" s="45">
        <v>4471</v>
      </c>
      <c r="C36" s="45">
        <v>4471</v>
      </c>
      <c r="D36" s="16">
        <v>4563</v>
      </c>
      <c r="E36" s="9">
        <f t="shared" si="1"/>
        <v>92</v>
      </c>
      <c r="F36" s="9">
        <f t="shared" si="2"/>
        <v>92</v>
      </c>
      <c r="G36" s="14">
        <v>4648</v>
      </c>
      <c r="H36" s="14">
        <v>4732</v>
      </c>
    </row>
    <row r="37" spans="1:11" ht="39">
      <c r="A37" s="11" t="s">
        <v>49</v>
      </c>
      <c r="B37" s="45">
        <v>1894</v>
      </c>
      <c r="C37" s="45">
        <v>2166</v>
      </c>
      <c r="D37" s="16">
        <v>1599</v>
      </c>
      <c r="E37" s="9">
        <f t="shared" si="1"/>
        <v>-295</v>
      </c>
      <c r="F37" s="9">
        <f t="shared" si="2"/>
        <v>-567</v>
      </c>
      <c r="G37" s="14">
        <v>1600</v>
      </c>
      <c r="H37" s="14">
        <v>1600</v>
      </c>
      <c r="J37" s="18"/>
    </row>
    <row r="38" spans="1:11" s="20" customFormat="1" ht="81.75" customHeight="1">
      <c r="A38" s="11" t="s">
        <v>50</v>
      </c>
      <c r="B38" s="45">
        <v>1242</v>
      </c>
      <c r="C38" s="45">
        <v>962</v>
      </c>
      <c r="D38" s="16">
        <v>1252</v>
      </c>
      <c r="E38" s="9">
        <f t="shared" si="1"/>
        <v>10</v>
      </c>
      <c r="F38" s="9">
        <f t="shared" si="2"/>
        <v>290</v>
      </c>
      <c r="G38" s="14">
        <v>1252</v>
      </c>
      <c r="H38" s="14">
        <v>1252</v>
      </c>
    </row>
    <row r="39" spans="1:11" s="20" customFormat="1" ht="184.5" customHeight="1">
      <c r="A39" s="11" t="s">
        <v>51</v>
      </c>
      <c r="B39" s="45">
        <v>37.4</v>
      </c>
      <c r="C39" s="45">
        <v>37.4</v>
      </c>
      <c r="D39" s="16">
        <v>37.5</v>
      </c>
      <c r="E39" s="9">
        <f t="shared" si="1"/>
        <v>0.10000000000000142</v>
      </c>
      <c r="F39" s="9">
        <f t="shared" si="2"/>
        <v>0.10000000000000142</v>
      </c>
      <c r="G39" s="14">
        <v>37.700000000000003</v>
      </c>
      <c r="H39" s="14">
        <v>37.799999999999997</v>
      </c>
    </row>
    <row r="40" spans="1:11" s="20" customFormat="1" ht="99" customHeight="1">
      <c r="A40" s="39" t="s">
        <v>52</v>
      </c>
      <c r="B40" s="45">
        <v>197.4</v>
      </c>
      <c r="C40" s="45">
        <v>197.4</v>
      </c>
      <c r="D40" s="16">
        <v>200.6</v>
      </c>
      <c r="E40" s="9">
        <f t="shared" si="1"/>
        <v>3.1999999999999886</v>
      </c>
      <c r="F40" s="9">
        <f t="shared" si="2"/>
        <v>3.1999999999999886</v>
      </c>
      <c r="G40" s="14">
        <v>200.6</v>
      </c>
      <c r="H40" s="14">
        <v>200.6</v>
      </c>
    </row>
    <row r="41" spans="1:11" ht="78.75" customHeight="1">
      <c r="A41" s="11" t="s">
        <v>24</v>
      </c>
      <c r="B41" s="45">
        <v>1</v>
      </c>
      <c r="C41" s="45">
        <v>1</v>
      </c>
      <c r="D41" s="16">
        <v>1701</v>
      </c>
      <c r="E41" s="9">
        <f t="shared" si="1"/>
        <v>1700</v>
      </c>
      <c r="F41" s="9">
        <f t="shared" si="2"/>
        <v>1700</v>
      </c>
      <c r="G41" s="14">
        <v>1</v>
      </c>
      <c r="H41" s="14">
        <v>1</v>
      </c>
    </row>
    <row r="42" spans="1:11" s="20" customFormat="1" ht="111.75" customHeight="1">
      <c r="A42" s="52" t="s">
        <v>53</v>
      </c>
      <c r="B42" s="45">
        <v>0</v>
      </c>
      <c r="C42" s="45">
        <v>44.4</v>
      </c>
      <c r="D42" s="16">
        <v>210</v>
      </c>
      <c r="E42" s="9">
        <f t="shared" si="1"/>
        <v>210</v>
      </c>
      <c r="F42" s="9">
        <f t="shared" si="2"/>
        <v>165.6</v>
      </c>
      <c r="G42" s="14">
        <v>210</v>
      </c>
      <c r="H42" s="14">
        <v>210</v>
      </c>
    </row>
    <row r="43" spans="1:11" s="20" customFormat="1" ht="49.5" customHeight="1">
      <c r="A43" s="11" t="s">
        <v>54</v>
      </c>
      <c r="B43" s="45">
        <v>14122</v>
      </c>
      <c r="C43" s="45">
        <v>14377</v>
      </c>
      <c r="D43" s="16">
        <v>16558</v>
      </c>
      <c r="E43" s="9">
        <f t="shared" si="1"/>
        <v>2436</v>
      </c>
      <c r="F43" s="9">
        <f t="shared" si="2"/>
        <v>2181</v>
      </c>
      <c r="G43" s="14">
        <v>16558</v>
      </c>
      <c r="H43" s="14">
        <v>16558</v>
      </c>
    </row>
    <row r="44" spans="1:11" ht="56.25" customHeight="1">
      <c r="A44" s="11" t="s">
        <v>25</v>
      </c>
      <c r="B44" s="45">
        <v>1147</v>
      </c>
      <c r="C44" s="45">
        <v>1030</v>
      </c>
      <c r="D44" s="16">
        <v>959</v>
      </c>
      <c r="E44" s="9">
        <f t="shared" si="1"/>
        <v>-188</v>
      </c>
      <c r="F44" s="9">
        <f t="shared" si="2"/>
        <v>-71</v>
      </c>
      <c r="G44" s="14">
        <v>959</v>
      </c>
      <c r="H44" s="14">
        <v>959</v>
      </c>
    </row>
    <row r="45" spans="1:11" ht="46.9" customHeight="1">
      <c r="A45" s="11" t="s">
        <v>55</v>
      </c>
      <c r="B45" s="45">
        <v>0</v>
      </c>
      <c r="C45" s="45">
        <v>0</v>
      </c>
      <c r="D45" s="16">
        <v>0</v>
      </c>
      <c r="E45" s="9">
        <f t="shared" si="1"/>
        <v>0</v>
      </c>
      <c r="F45" s="9">
        <f t="shared" si="2"/>
        <v>0</v>
      </c>
      <c r="G45" s="14">
        <v>3151.3</v>
      </c>
      <c r="H45" s="14">
        <v>3151.3</v>
      </c>
    </row>
    <row r="46" spans="1:11" ht="39.75" customHeight="1">
      <c r="A46" s="11" t="s">
        <v>56</v>
      </c>
      <c r="B46" s="45">
        <v>3.8</v>
      </c>
      <c r="C46" s="45">
        <v>3.8</v>
      </c>
      <c r="D46" s="16">
        <v>4.0599999999999996</v>
      </c>
      <c r="E46" s="9">
        <f t="shared" si="1"/>
        <v>0.25999999999999979</v>
      </c>
      <c r="F46" s="9">
        <f t="shared" si="2"/>
        <v>0.25999999999999979</v>
      </c>
      <c r="G46" s="14">
        <v>23.79</v>
      </c>
      <c r="H46" s="14">
        <v>7.65</v>
      </c>
    </row>
    <row r="47" spans="1:11" ht="55.15" customHeight="1">
      <c r="A47" s="11" t="s">
        <v>26</v>
      </c>
      <c r="B47" s="45">
        <v>146915</v>
      </c>
      <c r="C47" s="45">
        <v>165720</v>
      </c>
      <c r="D47" s="16">
        <v>173292</v>
      </c>
      <c r="E47" s="9">
        <f t="shared" si="1"/>
        <v>26377</v>
      </c>
      <c r="F47" s="9">
        <f t="shared" si="2"/>
        <v>7572</v>
      </c>
      <c r="G47" s="14">
        <v>173292</v>
      </c>
      <c r="H47" s="14">
        <v>173292</v>
      </c>
    </row>
    <row r="48" spans="1:11" ht="46.5" customHeight="1">
      <c r="A48" s="11" t="s">
        <v>27</v>
      </c>
      <c r="B48" s="45">
        <v>39380.400000000001</v>
      </c>
      <c r="C48" s="45">
        <v>45798.6</v>
      </c>
      <c r="D48" s="16">
        <v>46102.6</v>
      </c>
      <c r="E48" s="9">
        <f t="shared" si="1"/>
        <v>6722.1999999999971</v>
      </c>
      <c r="F48" s="9">
        <f t="shared" si="2"/>
        <v>304</v>
      </c>
      <c r="G48" s="14">
        <v>46102.6</v>
      </c>
      <c r="H48" s="14">
        <v>46102.6</v>
      </c>
    </row>
    <row r="49" spans="1:10" ht="18.75" customHeight="1">
      <c r="A49" s="8" t="s">
        <v>28</v>
      </c>
      <c r="B49" s="40">
        <f>SUM(B52:B61)</f>
        <v>12958.4</v>
      </c>
      <c r="C49" s="40">
        <f>SUM(C52:C63)</f>
        <v>25424.7</v>
      </c>
      <c r="D49" s="40">
        <f>SUM(D52:D61)</f>
        <v>25759.600000000002</v>
      </c>
      <c r="E49" s="9">
        <f t="shared" si="1"/>
        <v>12801.200000000003</v>
      </c>
      <c r="F49" s="9">
        <f t="shared" si="2"/>
        <v>334.90000000000146</v>
      </c>
      <c r="G49" s="10">
        <f>SUM(G52:G61)</f>
        <v>21990.5</v>
      </c>
      <c r="H49" s="10">
        <f>SUM(H52:H61)</f>
        <v>21990.5</v>
      </c>
    </row>
    <row r="50" spans="1:10" ht="15">
      <c r="A50" s="11" t="s">
        <v>15</v>
      </c>
      <c r="B50" s="38"/>
      <c r="C50" s="22"/>
      <c r="D50" s="23"/>
      <c r="E50" s="9"/>
      <c r="F50" s="9"/>
      <c r="G50" s="14"/>
      <c r="H50" s="14"/>
    </row>
    <row r="51" spans="1:10" ht="69" hidden="1" customHeight="1">
      <c r="A51" s="11" t="s">
        <v>29</v>
      </c>
      <c r="B51" s="37"/>
      <c r="C51" s="15"/>
      <c r="D51" s="14"/>
      <c r="E51" s="9">
        <f t="shared" si="1"/>
        <v>0</v>
      </c>
      <c r="F51" s="9">
        <f t="shared" si="2"/>
        <v>0</v>
      </c>
      <c r="G51" s="14">
        <v>0</v>
      </c>
      <c r="H51" s="14">
        <v>0</v>
      </c>
    </row>
    <row r="52" spans="1:10" ht="42" customHeight="1">
      <c r="A52" s="11" t="s">
        <v>57</v>
      </c>
      <c r="B52" s="47">
        <v>393.4</v>
      </c>
      <c r="C52" s="45">
        <v>393.4</v>
      </c>
      <c r="D52" s="24">
        <v>393.4</v>
      </c>
      <c r="E52" s="9">
        <f t="shared" si="1"/>
        <v>0</v>
      </c>
      <c r="F52" s="9">
        <f t="shared" si="2"/>
        <v>0</v>
      </c>
      <c r="G52" s="14">
        <v>0</v>
      </c>
      <c r="H52" s="14">
        <v>0</v>
      </c>
    </row>
    <row r="53" spans="1:10" ht="56.25" customHeight="1">
      <c r="A53" s="11" t="s">
        <v>58</v>
      </c>
      <c r="B53" s="47">
        <v>52</v>
      </c>
      <c r="C53" s="45">
        <v>52</v>
      </c>
      <c r="D53" s="14">
        <v>52</v>
      </c>
      <c r="E53" s="9">
        <f t="shared" si="1"/>
        <v>0</v>
      </c>
      <c r="F53" s="9">
        <f t="shared" si="2"/>
        <v>0</v>
      </c>
      <c r="G53" s="14">
        <v>0</v>
      </c>
      <c r="H53" s="14">
        <v>0</v>
      </c>
      <c r="J53" s="18"/>
    </row>
    <row r="54" spans="1:10" ht="42.75" customHeight="1">
      <c r="A54" s="11" t="s">
        <v>59</v>
      </c>
      <c r="B54" s="47">
        <v>4.5</v>
      </c>
      <c r="C54" s="45">
        <v>6</v>
      </c>
      <c r="D54" s="14">
        <v>4.5</v>
      </c>
      <c r="E54" s="9">
        <f t="shared" si="1"/>
        <v>0</v>
      </c>
      <c r="F54" s="9">
        <f t="shared" si="2"/>
        <v>-1.5</v>
      </c>
      <c r="G54" s="14">
        <v>0</v>
      </c>
      <c r="H54" s="14">
        <v>0</v>
      </c>
      <c r="J54" s="18"/>
    </row>
    <row r="55" spans="1:10" s="20" customFormat="1" ht="118.5" customHeight="1">
      <c r="A55" s="39" t="s">
        <v>60</v>
      </c>
      <c r="B55" s="47">
        <v>0</v>
      </c>
      <c r="C55" s="45">
        <v>359.4</v>
      </c>
      <c r="D55" s="14">
        <v>0</v>
      </c>
      <c r="E55" s="9">
        <f t="shared" si="1"/>
        <v>0</v>
      </c>
      <c r="F55" s="9">
        <f t="shared" si="2"/>
        <v>-359.4</v>
      </c>
      <c r="G55" s="14">
        <v>0</v>
      </c>
      <c r="H55" s="14">
        <v>0</v>
      </c>
      <c r="J55" s="18"/>
    </row>
    <row r="56" spans="1:10" s="20" customFormat="1" ht="56.25" customHeight="1">
      <c r="A56" s="39" t="s">
        <v>61</v>
      </c>
      <c r="B56" s="47">
        <v>10870.4</v>
      </c>
      <c r="C56" s="45">
        <v>19435</v>
      </c>
      <c r="D56" s="14">
        <v>21920.5</v>
      </c>
      <c r="E56" s="9">
        <f t="shared" si="1"/>
        <v>11050.1</v>
      </c>
      <c r="F56" s="9">
        <f t="shared" si="2"/>
        <v>2485.5</v>
      </c>
      <c r="G56" s="14">
        <v>21920.5</v>
      </c>
      <c r="H56" s="14">
        <v>21920.5</v>
      </c>
      <c r="J56" s="18"/>
    </row>
    <row r="57" spans="1:10" s="20" customFormat="1" ht="46.5" customHeight="1">
      <c r="A57" s="39" t="s">
        <v>62</v>
      </c>
      <c r="B57" s="47">
        <v>0</v>
      </c>
      <c r="C57" s="45">
        <v>1000</v>
      </c>
      <c r="D57" s="14">
        <v>0</v>
      </c>
      <c r="E57" s="9">
        <f t="shared" si="1"/>
        <v>0</v>
      </c>
      <c r="F57" s="9">
        <f t="shared" si="2"/>
        <v>-1000</v>
      </c>
      <c r="G57" s="14">
        <v>0</v>
      </c>
      <c r="H57" s="14">
        <v>0</v>
      </c>
      <c r="J57" s="18"/>
    </row>
    <row r="58" spans="1:10" ht="33" customHeight="1">
      <c r="A58" s="39" t="s">
        <v>63</v>
      </c>
      <c r="B58" s="47">
        <v>60</v>
      </c>
      <c r="C58" s="45">
        <v>60</v>
      </c>
      <c r="D58" s="14">
        <v>70</v>
      </c>
      <c r="E58" s="9">
        <f t="shared" si="1"/>
        <v>10</v>
      </c>
      <c r="F58" s="9">
        <f t="shared" si="2"/>
        <v>10</v>
      </c>
      <c r="G58" s="14">
        <v>70</v>
      </c>
      <c r="H58" s="14">
        <v>70</v>
      </c>
    </row>
    <row r="59" spans="1:10" s="43" customFormat="1" ht="42.75" customHeight="1">
      <c r="A59" s="57" t="s">
        <v>71</v>
      </c>
      <c r="B59" s="48">
        <v>235.5</v>
      </c>
      <c r="C59" s="49">
        <v>452.5</v>
      </c>
      <c r="D59" s="41">
        <v>665</v>
      </c>
      <c r="E59" s="9">
        <f t="shared" si="1"/>
        <v>429.5</v>
      </c>
      <c r="F59" s="9">
        <f t="shared" si="2"/>
        <v>212.5</v>
      </c>
      <c r="G59" s="41">
        <v>0</v>
      </c>
      <c r="H59" s="41">
        <v>0</v>
      </c>
    </row>
    <row r="60" spans="1:10" s="43" customFormat="1" ht="35.25" customHeight="1">
      <c r="A60" s="53" t="s">
        <v>64</v>
      </c>
      <c r="B60" s="48">
        <v>0</v>
      </c>
      <c r="C60" s="49">
        <v>588.20000000000005</v>
      </c>
      <c r="D60" s="41">
        <v>0</v>
      </c>
      <c r="E60" s="9">
        <f t="shared" si="1"/>
        <v>0</v>
      </c>
      <c r="F60" s="9">
        <f t="shared" si="2"/>
        <v>-588.20000000000005</v>
      </c>
      <c r="G60" s="41">
        <v>0</v>
      </c>
      <c r="H60" s="41">
        <v>0</v>
      </c>
    </row>
    <row r="61" spans="1:10" ht="54" customHeight="1">
      <c r="A61" s="54" t="s">
        <v>65</v>
      </c>
      <c r="B61" s="47">
        <v>1342.6</v>
      </c>
      <c r="C61" s="45">
        <v>2533.1999999999998</v>
      </c>
      <c r="D61" s="14">
        <v>2654.2</v>
      </c>
      <c r="E61" s="9">
        <f t="shared" si="1"/>
        <v>1311.6</v>
      </c>
      <c r="F61" s="9">
        <f t="shared" si="2"/>
        <v>121</v>
      </c>
      <c r="G61" s="14">
        <v>0</v>
      </c>
      <c r="H61" s="14">
        <v>0</v>
      </c>
    </row>
    <row r="62" spans="1:10" s="20" customFormat="1" ht="43.5" customHeight="1">
      <c r="A62" s="54" t="s">
        <v>66</v>
      </c>
      <c r="B62" s="47">
        <v>0</v>
      </c>
      <c r="C62" s="45">
        <v>525</v>
      </c>
      <c r="D62" s="14">
        <v>0</v>
      </c>
      <c r="E62" s="9">
        <f t="shared" si="1"/>
        <v>0</v>
      </c>
      <c r="F62" s="9">
        <f t="shared" si="2"/>
        <v>-525</v>
      </c>
      <c r="G62" s="14">
        <v>0</v>
      </c>
      <c r="H62" s="14">
        <v>0</v>
      </c>
    </row>
    <row r="63" spans="1:10" s="20" customFormat="1" ht="57.75" customHeight="1">
      <c r="A63" s="54" t="s">
        <v>67</v>
      </c>
      <c r="B63" s="47">
        <v>0</v>
      </c>
      <c r="C63" s="45">
        <v>20</v>
      </c>
      <c r="D63" s="14">
        <v>0</v>
      </c>
      <c r="E63" s="9">
        <f t="shared" si="1"/>
        <v>0</v>
      </c>
      <c r="F63" s="9">
        <f t="shared" si="2"/>
        <v>-20</v>
      </c>
      <c r="G63" s="14">
        <v>0</v>
      </c>
      <c r="H63" s="14">
        <v>0</v>
      </c>
    </row>
    <row r="64" spans="1:10" ht="14.25">
      <c r="A64" s="8" t="s">
        <v>30</v>
      </c>
      <c r="B64" s="40">
        <v>1350</v>
      </c>
      <c r="C64" s="40">
        <v>1569.5</v>
      </c>
      <c r="D64" s="58">
        <f>1100+1707.173+150+150</f>
        <v>3107.1729999999998</v>
      </c>
      <c r="E64" s="9">
        <f t="shared" si="1"/>
        <v>1757.1729999999998</v>
      </c>
      <c r="F64" s="9">
        <f t="shared" si="2"/>
        <v>1537.6729999999998</v>
      </c>
      <c r="G64" s="10">
        <v>1900</v>
      </c>
      <c r="H64" s="10">
        <v>1900</v>
      </c>
    </row>
    <row r="65" spans="1:8" ht="57.75" hidden="1" customHeight="1">
      <c r="A65" s="11" t="s">
        <v>31</v>
      </c>
      <c r="B65" s="25"/>
      <c r="C65" s="25"/>
      <c r="D65" s="26">
        <v>0</v>
      </c>
      <c r="E65" s="9">
        <f t="shared" si="1"/>
        <v>0</v>
      </c>
      <c r="F65" s="9">
        <f t="shared" si="2"/>
        <v>0</v>
      </c>
      <c r="G65" s="10"/>
      <c r="H65" s="10"/>
    </row>
    <row r="66" spans="1:8" ht="41.25" customHeight="1">
      <c r="A66" s="27" t="s">
        <v>32</v>
      </c>
      <c r="B66" s="40">
        <v>-900.1</v>
      </c>
      <c r="C66" s="40">
        <v>-1061.2</v>
      </c>
      <c r="D66" s="26">
        <v>0</v>
      </c>
      <c r="E66" s="9">
        <f t="shared" si="1"/>
        <v>900.1</v>
      </c>
      <c r="F66" s="9">
        <f t="shared" si="2"/>
        <v>1061.2</v>
      </c>
      <c r="G66" s="10">
        <v>0</v>
      </c>
      <c r="H66" s="10">
        <v>0</v>
      </c>
    </row>
    <row r="67" spans="1:8" ht="18.75" customHeight="1">
      <c r="A67" s="8" t="s">
        <v>33</v>
      </c>
      <c r="B67" s="40">
        <f>B8+B13+B30+B49+B64+B66</f>
        <v>496887.71000000008</v>
      </c>
      <c r="C67" s="40">
        <f>C8+C13+C30+C49+C64+C66</f>
        <v>549158.23200000008</v>
      </c>
      <c r="D67" s="40">
        <f>D8+D13+D30+D49+D64</f>
        <v>550417.29299999995</v>
      </c>
      <c r="E67" s="9">
        <f t="shared" si="1"/>
        <v>53529.582999999868</v>
      </c>
      <c r="F67" s="9">
        <f t="shared" si="2"/>
        <v>1259.0609999998705</v>
      </c>
      <c r="G67" s="66">
        <f>G8+G13+G30+G49+G64</f>
        <v>474188.31</v>
      </c>
      <c r="H67" s="66">
        <f>H8+H13+H30+H49+H64</f>
        <v>471372.87</v>
      </c>
    </row>
    <row r="68" spans="1:8" ht="18.75" customHeight="1">
      <c r="A68" s="28"/>
      <c r="B68" s="29"/>
      <c r="C68" s="29"/>
      <c r="D68" s="30"/>
      <c r="E68" s="31"/>
      <c r="F68" s="31"/>
    </row>
    <row r="69" spans="1:8" ht="12.75">
      <c r="B69" s="32"/>
      <c r="C69" s="33"/>
      <c r="D69" s="34"/>
    </row>
    <row r="70" spans="1:8" ht="12.75">
      <c r="B70" s="32"/>
    </row>
    <row r="71" spans="1:8" ht="12.75">
      <c r="C71" s="32"/>
    </row>
    <row r="72" spans="1:8" ht="12.75"/>
    <row r="73" spans="1:8" ht="12.75">
      <c r="C73" s="32"/>
      <c r="D73" s="35"/>
      <c r="E73" s="35"/>
    </row>
    <row r="74" spans="1:8" ht="12.75"/>
    <row r="75" spans="1:8" ht="12.75"/>
    <row r="76" spans="1:8" ht="12.75">
      <c r="D76" s="35"/>
    </row>
    <row r="77" spans="1:8" ht="12.75"/>
    <row r="78" spans="1:8" ht="12.75"/>
    <row r="79" spans="1:8" ht="12.75"/>
    <row r="80" spans="1:8" ht="12.75"/>
    <row r="81" ht="12.75"/>
    <row r="82" ht="12.75"/>
    <row r="83" ht="12.75"/>
    <row r="84" ht="12.75"/>
    <row r="85" ht="12.75"/>
    <row r="86" ht="12.75"/>
    <row r="87" ht="12.75"/>
    <row r="88" ht="15.75" customHeight="1"/>
    <row r="89" ht="12.75"/>
    <row r="90" ht="12.75"/>
    <row r="91" ht="12.75"/>
    <row r="92" ht="12.75"/>
    <row r="93" ht="12.75"/>
    <row r="94" ht="12.75"/>
    <row r="95" ht="12.75"/>
    <row r="96" ht="12.75"/>
    <row r="97" ht="12.75"/>
    <row r="98" ht="12.75"/>
    <row r="99" ht="12.75"/>
    <row r="100" ht="12.75"/>
    <row r="101" ht="12.75"/>
    <row r="102" ht="12.75"/>
    <row r="103" ht="12.75"/>
    <row r="104" ht="12.75"/>
    <row r="105" ht="12.75"/>
    <row r="106" ht="12.75"/>
    <row r="107" ht="12.75"/>
    <row r="108" ht="12.75"/>
    <row r="109" ht="12.75"/>
    <row r="110" ht="12.75"/>
    <row r="111" ht="12.75"/>
    <row r="112" ht="12.75"/>
    <row r="113" ht="12.75"/>
    <row r="114" ht="12.75"/>
    <row r="115" ht="12.75"/>
    <row r="116" ht="12.75"/>
    <row r="117" ht="12.75"/>
    <row r="118" ht="12.75"/>
    <row r="119" ht="12.75"/>
    <row r="120" ht="12.75"/>
    <row r="121" ht="12.75"/>
    <row r="122" ht="12.75"/>
    <row r="123" ht="12.75"/>
    <row r="124" ht="12.75"/>
    <row r="125" ht="12.75"/>
    <row r="126" ht="12.75"/>
    <row r="127" ht="12.75"/>
    <row r="128" ht="12.75"/>
    <row r="129" ht="12.75"/>
    <row r="130" ht="12.75"/>
    <row r="131" ht="12.75"/>
    <row r="132" ht="12.75"/>
  </sheetData>
  <mergeCells count="9">
    <mergeCell ref="A4:F4"/>
    <mergeCell ref="E5:F5"/>
    <mergeCell ref="G5:H5"/>
    <mergeCell ref="A6:A7"/>
    <mergeCell ref="B6:B7"/>
    <mergeCell ref="C6:C7"/>
    <mergeCell ref="D6:D7"/>
    <mergeCell ref="E6:F6"/>
    <mergeCell ref="G6:H6"/>
  </mergeCells>
  <pageMargins left="0.78740157480314965" right="0.19685039370078741" top="0.59055118110236227" bottom="0.39370078740157483" header="0" footer="0"/>
  <pageSetup paperSize="9" scale="68" fitToHeight="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Прогноз безвозм</vt:lpstr>
      <vt:lpstr>'Прогноз безвозм'!Print_Titles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Патрушева</dc:creator>
  <cp:lastModifiedBy>User</cp:lastModifiedBy>
  <cp:revision>6</cp:revision>
  <cp:lastPrinted>2024-11-15T08:08:59Z</cp:lastPrinted>
  <dcterms:created xsi:type="dcterms:W3CDTF">2008-01-21T10:04:00Z</dcterms:created>
  <dcterms:modified xsi:type="dcterms:W3CDTF">2024-11-15T08:14:01Z</dcterms:modified>
  <cp:version>786432</cp:version>
</cp:coreProperties>
</file>