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Доходы 2026-2027" sheetId="1" r:id="rId1"/>
  </sheets>
  <definedNames>
    <definedName name="Print_Titles" localSheetId="0">'Доходы 2026-2027'!$10:$10</definedName>
  </definedNames>
  <calcPr calcId="125725"/>
</workbook>
</file>

<file path=xl/calcChain.xml><?xml version="1.0" encoding="utf-8"?>
<calcChain xmlns="http://schemas.openxmlformats.org/spreadsheetml/2006/main">
  <c r="D94" i="1"/>
  <c r="C94"/>
  <c r="D41"/>
  <c r="C41"/>
  <c r="D93" l="1"/>
  <c r="C93"/>
  <c r="D91"/>
  <c r="D90" s="1"/>
  <c r="D89" s="1"/>
  <c r="C91"/>
  <c r="D87"/>
  <c r="C87"/>
  <c r="C81" s="1"/>
  <c r="D85"/>
  <c r="C85"/>
  <c r="D83"/>
  <c r="C83"/>
  <c r="D81"/>
  <c r="D80"/>
  <c r="C80"/>
  <c r="D79"/>
  <c r="C79"/>
  <c r="D77"/>
  <c r="C77"/>
  <c r="D75"/>
  <c r="C75"/>
  <c r="D73"/>
  <c r="C73"/>
  <c r="D71"/>
  <c r="C71"/>
  <c r="D70"/>
  <c r="C70"/>
  <c r="D68"/>
  <c r="C68"/>
  <c r="D67"/>
  <c r="C67"/>
  <c r="D66"/>
  <c r="D65" s="1"/>
  <c r="C66"/>
  <c r="C65" s="1"/>
  <c r="D64"/>
  <c r="D61" s="1"/>
  <c r="D48" s="1"/>
  <c r="D44" s="1"/>
  <c r="C64"/>
  <c r="C61" s="1"/>
  <c r="C48" s="1"/>
  <c r="D59"/>
  <c r="C59"/>
  <c r="D57"/>
  <c r="C57"/>
  <c r="D55"/>
  <c r="C55"/>
  <c r="D53"/>
  <c r="C53"/>
  <c r="D51"/>
  <c r="C51"/>
  <c r="D49"/>
  <c r="C49"/>
  <c r="D46"/>
  <c r="C46"/>
  <c r="D45"/>
  <c r="C45"/>
  <c r="D37"/>
  <c r="C37"/>
  <c r="D34"/>
  <c r="C34"/>
  <c r="D31"/>
  <c r="C31"/>
  <c r="D29"/>
  <c r="C29"/>
  <c r="D26"/>
  <c r="D25" s="1"/>
  <c r="C26"/>
  <c r="C25" s="1"/>
  <c r="D22"/>
  <c r="C22"/>
  <c r="D20"/>
  <c r="C20"/>
  <c r="D16"/>
  <c r="C16"/>
  <c r="D14"/>
  <c r="C14"/>
  <c r="D12"/>
  <c r="C12"/>
  <c r="D43" l="1"/>
  <c r="D97" s="1"/>
  <c r="D11"/>
  <c r="C11"/>
  <c r="C44"/>
  <c r="C90"/>
  <c r="C89" s="1"/>
  <c r="C43" l="1"/>
  <c r="C97" s="1"/>
</calcChain>
</file>

<file path=xl/comments1.xml><?xml version="1.0" encoding="utf-8"?>
<comments xmlns="http://schemas.openxmlformats.org/spreadsheetml/2006/main">
  <authors>
    <author>tc={002C00DC-00FF-48B9-B55F-007A00890028}</author>
    <author>tc={CF19509C-1F90-6C92-DB05-97799D385D9F}</author>
    <author>tc={003900BC-00AF-4355-A62A-007D00D3005A}</author>
    <author>tc={00510066-002D-46C4-A0E0-00CD0027000B}</author>
    <author>tc={00D1000B-0053-4717-A539-00A3006800F0}</author>
  </authors>
  <commentList>
    <comment ref="C17" authorId="0">
      <text>
        <r>
          <rPr>
            <b/>
            <sz val="9"/>
            <rFont val="Tahoma"/>
            <family val="2"/>
            <charset val="204"/>
          </rPr>
          <t>1013468:</t>
        </r>
        <r>
          <rPr>
            <sz val="9"/>
            <rFont val="Tahoma"/>
            <family val="2"/>
            <charset val="204"/>
          </rPr>
          <t xml:space="preserve">
58 644,0- УСНО дох; 
27 267,0  - УСНО дох-расх
</t>
        </r>
      </text>
    </comment>
    <comment ref="D17" authorId="1">
      <text>
        <r>
          <rPr>
            <b/>
            <sz val="9"/>
            <rFont val="Tahoma"/>
            <family val="2"/>
            <charset val="204"/>
          </rPr>
          <t>1013468:</t>
        </r>
        <r>
          <rPr>
            <sz val="9"/>
            <rFont val="Tahoma"/>
            <family val="2"/>
            <charset val="204"/>
          </rPr>
          <t xml:space="preserve">
63 306,0 доходы
28 149,0 дох-расх
</t>
        </r>
      </text>
    </comment>
    <comment ref="C26" authorId="2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3939,960-аренда земли; 2500
 - аренда имущества
</t>
        </r>
      </text>
    </comment>
    <comment ref="D26" authorId="3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3940,060-аренда земли; 2500-аренда имущества
</t>
        </r>
      </text>
    </comment>
    <comment ref="C42" authorId="4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9"/>
            <rFont val="Tahoma"/>
            <family val="2"/>
            <charset val="204"/>
          </rPr>
          <t xml:space="preserve">
804-250,0 тыс.руб.
936-500,0 тыс.руб.
</t>
        </r>
      </text>
    </comment>
  </commentList>
</comments>
</file>

<file path=xl/sharedStrings.xml><?xml version="1.0" encoding="utf-8"?>
<sst xmlns="http://schemas.openxmlformats.org/spreadsheetml/2006/main" count="184" uniqueCount="173">
  <si>
    <t>Приложение № 5</t>
  </si>
  <si>
    <t>к решению</t>
  </si>
  <si>
    <t>Кирово-Чепецкой</t>
  </si>
  <si>
    <t>районной Думы</t>
  </si>
  <si>
    <t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2026-2027 года</t>
  </si>
  <si>
    <t>тыс.руб.</t>
  </si>
  <si>
    <t>Код бюджетной классификации</t>
  </si>
  <si>
    <t>Наименование</t>
  </si>
  <si>
    <t xml:space="preserve">Сумма на 2026 год </t>
  </si>
  <si>
    <t xml:space="preserve">Сумма на 2027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</si>
  <si>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</si>
  <si>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</si>
  <si>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</si>
  <si>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</si>
  <si>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</si>
  <si>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</si>
  <si>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</si>
  <si>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</si>
  <si>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</si>
  <si>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</si>
  <si>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</si>
  <si>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</si>
  <si>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</si>
  <si>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</si>
  <si>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</si>
  <si>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</si>
  <si>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</si>
  <si>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</si>
  <si>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</si>
  <si>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</si>
  <si>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</si>
  <si>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</si>
  <si>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</si>
  <si>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</si>
  <si>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</si>
  <si>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</si>
  <si>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</si>
  <si>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</si>
  <si>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</si>
  <si>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</si>
  <si>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</si>
  <si>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</si>
  <si>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</t>
  </si>
  <si>
    <t>000 1 11 07000 00 0000 120</t>
  </si>
  <si>
    <t>Платежи от государственных 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</si>
  <si>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</si>
  <si>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</si>
  <si>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</si>
  <si>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</si>
  <si>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</si>
  <si>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</si>
  <si>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</si>
  <si>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</si>
  <si>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</si>
  <si>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</si>
  <si>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</si>
  <si>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</si>
  <si>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</si>
  <si>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</si>
  <si>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</si>
  <si>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</si>
  <si>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</si>
  <si>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</si>
  <si>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</si>
  <si>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</si>
  <si>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</si>
  <si>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</si>
  <si>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</si>
  <si>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</si>
  <si>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</si>
  <si>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</si>
  <si>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</si>
  <si>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</si>
  <si>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</si>
  <si>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</si>
  <si>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</si>
  <si>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</si>
  <si>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</si>
  <si>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</si>
  <si>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</si>
  <si>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</si>
  <si>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</si>
  <si>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</si>
  <si>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</si>
  <si>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</si>
  <si>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</si>
  <si>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</si>
  <si>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</si>
  <si>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</si>
  <si>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</si>
  <si>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</si>
  <si>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</si>
  <si>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</si>
  <si>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941 2 02 25179 05 0000 150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</si>
  <si>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</si>
  <si>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</si>
  <si>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</si>
  <si>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941 2 02 25304 05 0000 150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</si>
  <si>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</si>
  <si>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000 2 02 25497 001 0000 150
</t>
  </si>
  <si>
    <t xml:space="preserve">Субсидии бюджетам на реализацию мероприятий по обеспечению жильем молодых семей
</t>
  </si>
  <si>
    <t xml:space="preserve">940 2 02 25497 05 0000 150
</t>
  </si>
  <si>
    <t xml:space="preserve">Субсидии бюджетам муниципальных районов на реализацию мероприятий по обеспечению жильем молодых семей
</t>
  </si>
  <si>
    <t>000 2 02 25511 00 0000 150</t>
  </si>
  <si>
    <t>Субсидии бюджетам на проведение комплексных кадастровых работ</t>
  </si>
  <si>
    <t>936 2 02 25511 05 0000 150</t>
  </si>
  <si>
    <t>Субсидии бюджетам муниципальных районов на проведение комплексных кадастровых работ</t>
  </si>
  <si>
    <t>000 2 02 25519 00 0000 150</t>
  </si>
  <si>
    <t>Субсидии бюджетам на поддержку отрасли культуры</t>
  </si>
  <si>
    <t>940 2 02 25519 05 0000 150</t>
  </si>
  <si>
    <t>Субсидии бюджетам муниципальных районов на поддержку отрасли культуры</t>
  </si>
  <si>
    <t>000 2 02 29999 00 0000 150</t>
  </si>
  <si>
    <t xml:space="preserve">Прочие субсидии </t>
  </si>
  <si>
    <t>912 2 02 29999 05 0000 150</t>
  </si>
  <si>
    <t>Прочие субсидии бюджетам муниципальных районов</t>
  </si>
  <si>
    <t>936 2 02 29999 05 0000 150</t>
  </si>
  <si>
    <t>941 2 02 29999 05 0000 150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</si>
  <si>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</si>
  <si>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</si>
  <si>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</si>
  <si>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 Российской Федерации</t>
  </si>
  <si>
    <t>912 2 02 30024 05 0000 150</t>
  </si>
  <si>
    <t>Субвенции бюджетам муниципальных районов на выполнение передаваемых полномочий субъектов  Российской Федерации</t>
  </si>
  <si>
    <t>936 2 02 30024 05 0000 150</t>
  </si>
  <si>
    <t>940 2 02 30024 05 0000 150</t>
  </si>
  <si>
    <t>941 2 02 30024 05 0000 150</t>
  </si>
  <si>
    <t>000 2 02 30027 00 0000 150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</si>
  <si>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</si>
  <si>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936 2 02 30027 05 0000 150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</si>
  <si>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</si>
  <si>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</si>
  <si>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</si>
  <si>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941 2 02 30029 05 0000 150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</si>
  <si>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</si>
  <si>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000 2 02 35082 00 0000 150</t>
  </si>
  <si>
    <t xml:space="preserve"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</si>
  <si>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936 2 02 35082 05 0000 150</t>
  </si>
  <si>
    <t xml:space="preserve"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</si>
  <si>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</si>
  <si>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</si>
  <si>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</si>
  <si>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</si>
  <si>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000 2 02 39999 00 0000 150</t>
  </si>
  <si>
    <t>Прочие субвенции</t>
  </si>
  <si>
    <t>941 2 02 39999 05 0000 150</t>
  </si>
  <si>
    <t>Прочие субвенции бюджетам муниципальных районов</t>
  </si>
  <si>
    <t>000 2 02 40000 00 0000 150</t>
  </si>
  <si>
    <t>ИНЫЕ МЕЖБЮДЖЕТНЫЕ ТРАНСФЕРТЫ</t>
  </si>
  <si>
    <t>942 2 02 40014 05 0000 150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</si>
  <si>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</si>
  <si>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</si>
  <si>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</si>
  <si>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943 2 02 40014 05 0000 150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</si>
  <si>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</si>
  <si>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</si>
  <si>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941 2 02 45303 05 0000 150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</si>
  <si>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</si>
  <si>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000 2 02 49999 00 0000 150</t>
  </si>
  <si>
    <t xml:space="preserve">Прочие межбюджетные трансферты, передаваемые бюджетам
</t>
  </si>
  <si>
    <t>940 2 02 49999 05 0000 150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</si>
  <si>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</si>
  <si>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</si>
  <si>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</t>
  </si>
  <si>
    <t>000 2 07 05000 05 0000 150</t>
  </si>
  <si>
    <t>Прочие безвозмездные поступления в бюджеты муниципальных районов</t>
  </si>
  <si>
    <t>000 2 07 05010 05 0000 150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</si>
  <si>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</si>
  <si>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936 2 07 05010 05 0000 150</t>
  </si>
  <si>
    <t>000 2 07 05030 05 0000 150</t>
  </si>
  <si>
    <t>936 2 07 05030 05 0000 150</t>
  </si>
  <si>
    <t>940 2 07 05030 05 0000 150</t>
  </si>
  <si>
    <t>941 2 07 05030 05 0000 150</t>
  </si>
  <si>
    <t>ВСЕГО ДОХОДОВ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</si>
</sst>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#,##0.0"/>
    <numFmt numFmtId="166" formatCode="_-* #,##0.0\ _₽_-;\-* #,##0.0\ _₽_-;_-* &quot;-&quot;?\ _₽_-;_-@_-"/>
    <numFmt numFmtId="167" formatCode="000000"/>
    <numFmt numFmtId="168" formatCode="0.000"/>
    <numFmt numFmtId="169" formatCode="#,##0.000"/>
    <numFmt numFmtId="170" formatCode="_-* #,##0.0_р_._-;\-* #,##0.0_р_._-;_-* &quot;-&quot;??_р_._-;_-@_-"/>
  </numFmts>
  <fonts count="31">
    <font>
      <sz val="10"/>
      <color theme="1"/>
      <name val="Arial"/>
    </font>
    <font>
      <sz val="12"/>
      <name val="Calibri"/>
      <family val="2"/>
      <charset val="204"/>
    </font>
    <font>
      <sz val="12"/>
      <color indexed="65"/>
      <name val="Calibri"/>
      <family val="2"/>
      <charset val="204"/>
    </font>
    <font>
      <i/>
      <sz val="9"/>
      <name val="Cambria"/>
      <family val="1"/>
      <charset val="204"/>
    </font>
    <font>
      <sz val="12"/>
      <color indexed="62"/>
      <name val="Calibri"/>
      <family val="2"/>
      <charset val="204"/>
    </font>
    <font>
      <b/>
      <sz val="12"/>
      <color indexed="63"/>
      <name val="Calibri"/>
      <family val="2"/>
      <charset val="204"/>
    </font>
    <font>
      <b/>
      <sz val="12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2"/>
      <color indexed="60"/>
      <name val="Calibri"/>
      <family val="2"/>
      <charset val="204"/>
    </font>
    <font>
      <u/>
      <sz val="10"/>
      <color indexed="20"/>
      <name val="Arial"/>
      <family val="2"/>
      <charset val="204"/>
    </font>
    <font>
      <sz val="12"/>
      <color indexed="20"/>
      <name val="Calibri"/>
      <family val="2"/>
      <charset val="204"/>
    </font>
    <font>
      <i/>
      <sz val="12"/>
      <color indexed="23"/>
      <name val="Calibri"/>
      <family val="2"/>
      <charset val="204"/>
    </font>
    <font>
      <sz val="12"/>
      <color indexed="52"/>
      <name val="Calibri"/>
      <family val="2"/>
      <charset val="204"/>
    </font>
    <font>
      <sz val="10"/>
      <name val="Arial"/>
      <family val="2"/>
      <charset val="204"/>
    </font>
    <font>
      <sz val="12"/>
      <color indexed="2"/>
      <name val="Calibri"/>
      <family val="2"/>
      <charset val="204"/>
    </font>
    <font>
      <sz val="12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indexed="2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49" fontId="3" fillId="0" borderId="1">
      <alignment horizontal="left" vertical="center" wrapText="1" indent="1"/>
    </xf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4" fillId="7" borderId="2"/>
    <xf numFmtId="0" fontId="5" fillId="20" borderId="3"/>
    <xf numFmtId="0" fontId="6" fillId="20" borderId="2"/>
    <xf numFmtId="0" fontId="7" fillId="0" borderId="4"/>
    <xf numFmtId="0" fontId="8" fillId="0" borderId="5"/>
    <xf numFmtId="0" fontId="9" fillId="0" borderId="6"/>
    <xf numFmtId="0" fontId="9" fillId="0" borderId="0"/>
    <xf numFmtId="0" fontId="10" fillId="0" borderId="7"/>
    <xf numFmtId="0" fontId="11" fillId="21" borderId="8"/>
    <xf numFmtId="0" fontId="12" fillId="0" borderId="0"/>
    <xf numFmtId="0" fontId="13" fillId="22" borderId="0"/>
    <xf numFmtId="0" fontId="14" fillId="0" borderId="0">
      <alignment vertical="top"/>
    </xf>
    <xf numFmtId="0" fontId="15" fillId="3" borderId="0"/>
    <xf numFmtId="0" fontId="16" fillId="0" borderId="0"/>
    <xf numFmtId="0" fontId="28" fillId="23" borderId="9"/>
    <xf numFmtId="0" fontId="17" fillId="0" borderId="10"/>
    <xf numFmtId="0" fontId="18" fillId="0" borderId="0"/>
    <xf numFmtId="0" fontId="19" fillId="0" borderId="0"/>
    <xf numFmtId="164" fontId="28" fillId="0" borderId="0"/>
    <xf numFmtId="0" fontId="20" fillId="4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23" fillId="0" borderId="14" xfId="0" applyFont="1" applyBorder="1" applyAlignment="1">
      <alignment horizontal="center" vertical="top" wrapText="1"/>
    </xf>
    <xf numFmtId="0" fontId="23" fillId="0" borderId="14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165" fontId="24" fillId="0" borderId="14" xfId="0" applyNumberFormat="1" applyFont="1" applyBorder="1" applyAlignment="1">
      <alignment horizontal="right" vertical="top" wrapText="1"/>
    </xf>
    <xf numFmtId="165" fontId="0" fillId="0" borderId="0" xfId="0" applyNumberFormat="1"/>
    <xf numFmtId="165" fontId="23" fillId="0" borderId="14" xfId="0" applyNumberFormat="1" applyFont="1" applyBorder="1" applyAlignment="1">
      <alignment horizontal="right" vertical="top" wrapText="1"/>
    </xf>
    <xf numFmtId="165" fontId="24" fillId="0" borderId="14" xfId="0" applyNumberFormat="1" applyFont="1" applyBorder="1" applyAlignment="1">
      <alignment vertical="top"/>
    </xf>
    <xf numFmtId="3" fontId="25" fillId="0" borderId="0" xfId="0" applyNumberFormat="1" applyFont="1" applyAlignment="1">
      <alignment vertical="top"/>
    </xf>
    <xf numFmtId="0" fontId="23" fillId="0" borderId="14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left" vertical="top" wrapText="1"/>
    </xf>
    <xf numFmtId="165" fontId="23" fillId="24" borderId="14" xfId="0" applyNumberFormat="1" applyFont="1" applyFill="1" applyBorder="1" applyAlignment="1">
      <alignment horizontal="right" vertical="top" wrapText="1"/>
    </xf>
    <xf numFmtId="0" fontId="23" fillId="0" borderId="14" xfId="37" applyFont="1" applyBorder="1" applyAlignment="1">
      <alignment vertical="top" wrapText="1"/>
    </xf>
    <xf numFmtId="0" fontId="23" fillId="0" borderId="14" xfId="0" applyFont="1" applyBorder="1" applyAlignment="1">
      <alignment vertical="top"/>
    </xf>
    <xf numFmtId="0" fontId="0" fillId="0" borderId="13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14" xfId="0" applyFont="1" applyBorder="1" applyAlignment="1">
      <alignment horizontal="justify" vertical="top" wrapText="1"/>
    </xf>
    <xf numFmtId="0" fontId="23" fillId="0" borderId="14" xfId="0" applyFont="1" applyBorder="1" applyAlignment="1">
      <alignment horizontal="justify" vertical="top"/>
    </xf>
    <xf numFmtId="2" fontId="0" fillId="0" borderId="0" xfId="0" applyNumberFormat="1"/>
    <xf numFmtId="165" fontId="23" fillId="24" borderId="14" xfId="0" applyNumberFormat="1" applyFont="1" applyFill="1" applyBorder="1" applyAlignment="1">
      <alignment horizontal="right" vertical="top"/>
    </xf>
    <xf numFmtId="166" fontId="0" fillId="0" borderId="0" xfId="0" applyNumberFormat="1"/>
    <xf numFmtId="167" fontId="23" fillId="0" borderId="14" xfId="19" applyNumberFormat="1" applyFont="1" applyBorder="1" applyAlignment="1">
      <alignment vertical="top" wrapText="1"/>
    </xf>
    <xf numFmtId="49" fontId="23" fillId="0" borderId="15" xfId="0" applyNumberFormat="1" applyFont="1" applyBorder="1" applyAlignment="1">
      <alignment horizontal="left" vertical="top" wrapText="1"/>
    </xf>
    <xf numFmtId="165" fontId="23" fillId="24" borderId="16" xfId="0" applyNumberFormat="1" applyFont="1" applyFill="1" applyBorder="1" applyAlignment="1">
      <alignment horizontal="right" vertical="top" wrapText="1"/>
    </xf>
    <xf numFmtId="0" fontId="23" fillId="0" borderId="17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165" fontId="23" fillId="24" borderId="18" xfId="0" applyNumberFormat="1" applyFont="1" applyFill="1" applyBorder="1" applyAlignment="1">
      <alignment horizontal="right" vertical="top" wrapText="1"/>
    </xf>
    <xf numFmtId="0" fontId="23" fillId="24" borderId="14" xfId="0" applyFont="1" applyFill="1" applyBorder="1" applyAlignment="1">
      <alignment vertical="top" wrapText="1"/>
    </xf>
    <xf numFmtId="165" fontId="23" fillId="24" borderId="0" xfId="0" applyNumberFormat="1" applyFont="1" applyFill="1" applyAlignment="1">
      <alignment horizontal="right" vertical="top" wrapText="1"/>
    </xf>
    <xf numFmtId="165" fontId="23" fillId="24" borderId="19" xfId="0" applyNumberFormat="1" applyFont="1" applyFill="1" applyBorder="1" applyAlignment="1">
      <alignment horizontal="right" vertical="top" wrapText="1"/>
    </xf>
    <xf numFmtId="165" fontId="23" fillId="25" borderId="14" xfId="0" applyNumberFormat="1" applyFont="1" applyFill="1" applyBorder="1" applyAlignment="1">
      <alignment horizontal="right" vertical="top" wrapText="1"/>
    </xf>
    <xf numFmtId="165" fontId="23" fillId="24" borderId="17" xfId="0" applyNumberFormat="1" applyFont="1" applyFill="1" applyBorder="1" applyAlignment="1">
      <alignment horizontal="right" vertical="top" wrapText="1"/>
    </xf>
    <xf numFmtId="165" fontId="23" fillId="0" borderId="14" xfId="0" applyNumberFormat="1" applyFont="1" applyBorder="1" applyAlignment="1">
      <alignment horizontal="right" vertical="top"/>
    </xf>
    <xf numFmtId="168" fontId="0" fillId="0" borderId="0" xfId="0" applyNumberFormat="1"/>
    <xf numFmtId="0" fontId="22" fillId="0" borderId="0" xfId="0" applyFont="1"/>
    <xf numFmtId="0" fontId="0" fillId="0" borderId="0" xfId="0" applyAlignment="1">
      <alignment horizontal="center" wrapText="1"/>
    </xf>
    <xf numFmtId="0" fontId="23" fillId="0" borderId="0" xfId="0" applyFont="1"/>
    <xf numFmtId="0" fontId="26" fillId="0" borderId="20" xfId="0" applyFont="1" applyBorder="1" applyAlignment="1">
      <alignment wrapText="1"/>
    </xf>
    <xf numFmtId="0" fontId="23" fillId="0" borderId="0" xfId="0" applyFont="1" applyAlignment="1">
      <alignment horizontal="center"/>
    </xf>
    <xf numFmtId="0" fontId="24" fillId="0" borderId="0" xfId="0" applyFont="1"/>
    <xf numFmtId="169" fontId="24" fillId="0" borderId="0" xfId="0" applyNumberFormat="1" applyFont="1" applyAlignment="1">
      <alignment horizontal="right" wrapText="1"/>
    </xf>
    <xf numFmtId="169" fontId="23" fillId="0" borderId="0" xfId="0" applyNumberFormat="1" applyFont="1" applyAlignment="1">
      <alignment horizontal="right" wrapText="1"/>
    </xf>
    <xf numFmtId="169" fontId="24" fillId="0" borderId="0" xfId="44" applyNumberFormat="1" applyFont="1" applyAlignment="1">
      <alignment horizontal="right" wrapText="1"/>
    </xf>
    <xf numFmtId="0" fontId="27" fillId="0" borderId="0" xfId="0" applyFont="1"/>
    <xf numFmtId="4" fontId="24" fillId="0" borderId="0" xfId="0" applyNumberFormat="1" applyFont="1" applyAlignment="1">
      <alignment horizontal="right" wrapText="1"/>
    </xf>
    <xf numFmtId="3" fontId="24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4" fontId="23" fillId="0" borderId="0" xfId="0" applyNumberFormat="1" applyFont="1" applyAlignment="1">
      <alignment horizontal="right" wrapText="1"/>
    </xf>
    <xf numFmtId="169" fontId="23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169" fontId="24" fillId="0" borderId="0" xfId="0" applyNumberFormat="1" applyFont="1"/>
    <xf numFmtId="169" fontId="23" fillId="0" borderId="0" xfId="0" applyNumberFormat="1" applyFont="1"/>
    <xf numFmtId="170" fontId="24" fillId="0" borderId="14" xfId="44" applyNumberFormat="1" applyFont="1" applyBorder="1" applyAlignment="1">
      <alignment horizontal="right" vertical="top" wrapText="1"/>
    </xf>
    <xf numFmtId="165" fontId="24" fillId="24" borderId="14" xfId="0" applyNumberFormat="1" applyFont="1" applyFill="1" applyBorder="1" applyAlignment="1">
      <alignment horizontal="right" vertical="top" wrapText="1"/>
    </xf>
    <xf numFmtId="0" fontId="21" fillId="0" borderId="11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0" fontId="21" fillId="0" borderId="13" xfId="0" applyFont="1" applyBorder="1" applyAlignment="1">
      <alignment horizontal="center" wrapText="1"/>
    </xf>
    <xf numFmtId="0" fontId="22" fillId="0" borderId="0" xfId="0" applyFont="1" applyAlignment="1">
      <alignment horizontal="right"/>
    </xf>
  </cellXfs>
  <cellStyles count="4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6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аголовок 1" xfId="29"/>
    <cellStyle name="Заголовок 2" xfId="30"/>
    <cellStyle name="Заголовок 3" xfId="31"/>
    <cellStyle name="Заголовок 4" xfId="32"/>
    <cellStyle name="Итог" xfId="33"/>
    <cellStyle name="Контрольная ячейка" xfId="34"/>
    <cellStyle name="Название" xfId="35"/>
    <cellStyle name="Нейтральный" xfId="36"/>
    <cellStyle name="Обычный" xfId="0" builtinId="0"/>
    <cellStyle name="Открывавшаяся гиперссылка" xfId="37" builtinId="9"/>
    <cellStyle name="Плохой" xfId="38"/>
    <cellStyle name="Пояснение" xfId="39"/>
    <cellStyle name="Примечание" xfId="40"/>
    <cellStyle name="Связанная ячейка" xfId="41"/>
    <cellStyle name="Стиль 1" xfId="42"/>
    <cellStyle name="Текст предупреждения" xfId="43"/>
    <cellStyle name="Финансовый [0]" xfId="44" builtinId="6"/>
    <cellStyle name="Хороший" xfId="45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1013468" id="{DC3DFB32-F885-C92C-F285-1CADB4538B07}" userId="1013468" providerId="Teamlab"/>
  <person displayName="Intel" id="{39C958BF-BE91-5F44-3C57-638EDCA26174}" userId="Intel" providerId="Teamlab"/>
  <person displayName="User" id="{2A9D3758-4107-0AB7-3313-4EEADAEE899D}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DC3DFB32-F885-C92C-F285-1CADB4538B07}" id="{002C00DC-00FF-48B9-B55F-007A00890028}" done="0">
    <text xml:space="preserve">58 644,0- УСНО дох; 
27 267,0  - УСНО дох-расх
</text>
  </threadedComment>
  <threadedComment ref="D17" dT="2024-11-07T12:30:54.91Z" personId="{DC3DFB32-F885-C92C-F285-1CADB4538B07}" id="{CF19509C-1F90-6C92-DB05-97799D385D9F}" done="0">
    <text xml:space="preserve">63 306,0 доходы
28 149,0 дох-расх
</text>
  </threadedComment>
  <threadedComment ref="C26" personId="{39C958BF-BE91-5F44-3C57-638EDCA26174}" id="{003900BC-00AF-4355-A62A-007D00D3005A}" done="0">
    <text xml:space="preserve">3939,960-аренда земли; 2500
 - аренда имущества
</text>
  </threadedComment>
  <threadedComment ref="D26" personId="{39C958BF-BE91-5F44-3C57-638EDCA26174}" id="{00510066-002D-46C4-A0E0-00CD0027000B}" done="0">
    <text xml:space="preserve">3940,060-аренда земли; 2500-аренда имущества
</text>
  </threadedComment>
  <threadedComment ref="C42" personId="{2A9D3758-4107-0AB7-3313-4EEADAEE899D}" id="{00D1000B-0053-4717-A539-00A3006800F0}" done="0">
    <text xml:space="preserve">804-250,0 тыс.руб.
936-500,0 тыс.руб.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2"/>
  <sheetViews>
    <sheetView tabSelected="1" zoomScale="125" workbookViewId="0">
      <selection activeCell="J97" sqref="J97"/>
    </sheetView>
  </sheetViews>
  <sheetFormatPr defaultRowHeight="12.75" customHeight="1"/>
  <cols>
    <col min="1" max="1" width="27.5703125" customWidth="1"/>
    <col min="2" max="2" width="50.7109375" customWidth="1"/>
    <col min="3" max="4" width="13" customWidth="1"/>
    <col min="5" max="5" width="12.42578125" bestFit="1" customWidth="1"/>
    <col min="6" max="7" width="9.85546875" bestFit="1" customWidth="1"/>
  </cols>
  <sheetData>
    <row r="1" spans="1:8">
      <c r="C1" s="1" t="s">
        <v>0</v>
      </c>
    </row>
    <row r="2" spans="1:8">
      <c r="C2" s="1" t="s">
        <v>1</v>
      </c>
    </row>
    <row r="3" spans="1:8">
      <c r="C3" s="1" t="s">
        <v>2</v>
      </c>
    </row>
    <row r="4" spans="1:8">
      <c r="C4" s="1" t="s">
        <v>3</v>
      </c>
    </row>
    <row r="5" spans="1:8">
      <c r="C5" s="1"/>
    </row>
    <row r="8" spans="1:8" ht="57" customHeight="1">
      <c r="A8" s="56" t="s">
        <v>4</v>
      </c>
      <c r="B8" s="57"/>
      <c r="C8" s="57"/>
      <c r="D8" s="58"/>
    </row>
    <row r="9" spans="1:8" ht="20.25" customHeight="1">
      <c r="A9" s="2"/>
      <c r="B9" s="2"/>
      <c r="C9" s="59" t="s">
        <v>5</v>
      </c>
      <c r="D9" s="59"/>
    </row>
    <row r="10" spans="1:8" ht="30">
      <c r="A10" s="3" t="s">
        <v>6</v>
      </c>
      <c r="B10" s="3" t="s">
        <v>7</v>
      </c>
      <c r="C10" s="3" t="s">
        <v>8</v>
      </c>
      <c r="D10" s="3" t="s">
        <v>9</v>
      </c>
    </row>
    <row r="11" spans="1:8" ht="24.75" customHeight="1">
      <c r="A11" s="4" t="s">
        <v>10</v>
      </c>
      <c r="B11" s="5" t="s">
        <v>11</v>
      </c>
      <c r="C11" s="6">
        <f>C12+C14+C16+C20+C22+C25+C29+C31+C34+C37</f>
        <v>265750.43900000001</v>
      </c>
      <c r="D11" s="6">
        <f>D12+D14+D16+D20+D22+D25+D29+D31+D34+D37</f>
        <v>279051.03899999999</v>
      </c>
      <c r="F11" s="7"/>
      <c r="G11" s="7"/>
    </row>
    <row r="12" spans="1:8" ht="19.5" customHeight="1">
      <c r="A12" s="4" t="s">
        <v>12</v>
      </c>
      <c r="B12" s="5" t="s">
        <v>13</v>
      </c>
      <c r="C12" s="6">
        <f>C13</f>
        <v>107673</v>
      </c>
      <c r="D12" s="6">
        <f>D13</f>
        <v>116624.1</v>
      </c>
      <c r="F12" s="7"/>
      <c r="G12" s="7"/>
    </row>
    <row r="13" spans="1:8" ht="15">
      <c r="A13" s="4" t="s">
        <v>14</v>
      </c>
      <c r="B13" s="4" t="s">
        <v>15</v>
      </c>
      <c r="C13" s="8">
        <v>107673</v>
      </c>
      <c r="D13" s="8">
        <v>116624.1</v>
      </c>
      <c r="F13" s="7"/>
      <c r="G13" s="7"/>
      <c r="H13" s="7"/>
    </row>
    <row r="14" spans="1:8" ht="45" customHeight="1">
      <c r="A14" s="4" t="s">
        <v>16</v>
      </c>
      <c r="B14" s="5" t="s">
        <v>17</v>
      </c>
      <c r="C14" s="9">
        <f>C15</f>
        <v>13493.2</v>
      </c>
      <c r="D14" s="9">
        <f>D15</f>
        <v>14214.2</v>
      </c>
      <c r="F14" s="7"/>
      <c r="G14" s="7"/>
      <c r="H14" s="7"/>
    </row>
    <row r="15" spans="1:8" ht="35.25" customHeight="1">
      <c r="A15" s="4" t="s">
        <v>18</v>
      </c>
      <c r="B15" s="4" t="s">
        <v>19</v>
      </c>
      <c r="C15" s="8">
        <v>13493.2</v>
      </c>
      <c r="D15" s="8">
        <v>14214.2</v>
      </c>
      <c r="F15" s="7"/>
      <c r="G15" s="7"/>
      <c r="H15" s="7"/>
    </row>
    <row r="16" spans="1:8" ht="15">
      <c r="A16" s="4" t="s">
        <v>20</v>
      </c>
      <c r="B16" s="5" t="s">
        <v>21</v>
      </c>
      <c r="C16" s="6">
        <f>C17+C18+C19</f>
        <v>89411.5</v>
      </c>
      <c r="D16" s="6">
        <f>D17+D18+D19</f>
        <v>94808</v>
      </c>
    </row>
    <row r="17" spans="1:10" ht="30">
      <c r="A17" s="4" t="s">
        <v>22</v>
      </c>
      <c r="B17" s="4" t="s">
        <v>23</v>
      </c>
      <c r="C17" s="10">
        <v>85911</v>
      </c>
      <c r="D17" s="8">
        <v>91455</v>
      </c>
      <c r="F17" s="7"/>
      <c r="G17" s="7"/>
    </row>
    <row r="18" spans="1:10" ht="15">
      <c r="A18" s="4" t="s">
        <v>24</v>
      </c>
      <c r="B18" s="4" t="s">
        <v>25</v>
      </c>
      <c r="C18" s="8">
        <v>57.5</v>
      </c>
      <c r="D18" s="8">
        <v>60</v>
      </c>
    </row>
    <row r="19" spans="1:10" ht="30">
      <c r="A19" s="4" t="s">
        <v>26</v>
      </c>
      <c r="B19" s="4" t="s">
        <v>27</v>
      </c>
      <c r="C19" s="8">
        <v>3443</v>
      </c>
      <c r="D19" s="8">
        <v>3293</v>
      </c>
      <c r="F19" s="7"/>
    </row>
    <row r="20" spans="1:10" ht="15">
      <c r="A20" s="4" t="s">
        <v>28</v>
      </c>
      <c r="B20" s="5" t="s">
        <v>29</v>
      </c>
      <c r="C20" s="6">
        <f>C21</f>
        <v>20125</v>
      </c>
      <c r="D20" s="6">
        <f>D21</f>
        <v>18351</v>
      </c>
    </row>
    <row r="21" spans="1:10" ht="16.5" customHeight="1">
      <c r="A21" s="4" t="s">
        <v>30</v>
      </c>
      <c r="B21" s="4" t="s">
        <v>31</v>
      </c>
      <c r="C21" s="8">
        <v>20125</v>
      </c>
      <c r="D21" s="8">
        <v>18351</v>
      </c>
    </row>
    <row r="22" spans="1:10" ht="16.5" customHeight="1">
      <c r="A22" s="11" t="s">
        <v>32</v>
      </c>
      <c r="B22" s="12" t="s">
        <v>33</v>
      </c>
      <c r="C22" s="6">
        <f>C23+C24</f>
        <v>187</v>
      </c>
      <c r="D22" s="6">
        <f>D23+D24</f>
        <v>193</v>
      </c>
    </row>
    <row r="23" spans="1:10" ht="31.5" customHeight="1">
      <c r="A23" s="11" t="s">
        <v>34</v>
      </c>
      <c r="B23" s="11" t="s">
        <v>35</v>
      </c>
      <c r="C23" s="8">
        <v>157</v>
      </c>
      <c r="D23" s="8">
        <v>163</v>
      </c>
      <c r="G23" s="7"/>
    </row>
    <row r="24" spans="1:10" ht="48.75" customHeight="1">
      <c r="A24" s="11" t="s">
        <v>36</v>
      </c>
      <c r="B24" s="4" t="s">
        <v>37</v>
      </c>
      <c r="C24" s="8">
        <v>30</v>
      </c>
      <c r="D24" s="8">
        <v>30</v>
      </c>
      <c r="G24" s="7"/>
    </row>
    <row r="25" spans="1:10" ht="46.5" customHeight="1">
      <c r="A25" s="4" t="s">
        <v>38</v>
      </c>
      <c r="B25" s="5" t="s">
        <v>39</v>
      </c>
      <c r="C25" s="6">
        <f>C26+C27+C28</f>
        <v>7210</v>
      </c>
      <c r="D25" s="6">
        <f>D26+D27+D28</f>
        <v>7210</v>
      </c>
    </row>
    <row r="26" spans="1:10" ht="108.75" customHeight="1">
      <c r="A26" s="4" t="s">
        <v>40</v>
      </c>
      <c r="B26" s="4" t="s">
        <v>41</v>
      </c>
      <c r="C26" s="8">
        <f>3500+3300</f>
        <v>6800</v>
      </c>
      <c r="D26" s="8">
        <f>3500+3300</f>
        <v>6800</v>
      </c>
      <c r="G26" s="7"/>
      <c r="J26" t="s">
        <v>42</v>
      </c>
    </row>
    <row r="27" spans="1:10" ht="30">
      <c r="A27" s="4" t="s">
        <v>43</v>
      </c>
      <c r="B27" s="4" t="s">
        <v>44</v>
      </c>
      <c r="C27" s="13">
        <v>10</v>
      </c>
      <c r="D27" s="13">
        <v>10</v>
      </c>
    </row>
    <row r="28" spans="1:10" ht="90">
      <c r="A28" s="4" t="s">
        <v>45</v>
      </c>
      <c r="B28" s="4" t="s">
        <v>46</v>
      </c>
      <c r="C28" s="8">
        <v>400</v>
      </c>
      <c r="D28" s="8">
        <v>400</v>
      </c>
      <c r="H28" s="7"/>
    </row>
    <row r="29" spans="1:10" ht="28.5">
      <c r="A29" s="4" t="s">
        <v>47</v>
      </c>
      <c r="B29" s="5" t="s">
        <v>48</v>
      </c>
      <c r="C29" s="6">
        <f>C30</f>
        <v>6785.8</v>
      </c>
      <c r="D29" s="6">
        <f>D30</f>
        <v>6785.8</v>
      </c>
    </row>
    <row r="30" spans="1:10" ht="33.75" customHeight="1">
      <c r="A30" s="4" t="s">
        <v>49</v>
      </c>
      <c r="B30" s="4" t="s">
        <v>50</v>
      </c>
      <c r="C30" s="8">
        <v>6785.8</v>
      </c>
      <c r="D30" s="8">
        <v>6785.8</v>
      </c>
    </row>
    <row r="31" spans="1:10" ht="28.5">
      <c r="A31" s="4" t="s">
        <v>51</v>
      </c>
      <c r="B31" s="5" t="s">
        <v>52</v>
      </c>
      <c r="C31" s="6">
        <f>C33+C32</f>
        <v>17953</v>
      </c>
      <c r="D31" s="6">
        <f>D33+D32</f>
        <v>17953</v>
      </c>
    </row>
    <row r="32" spans="1:10" ht="15">
      <c r="A32" s="14" t="s">
        <v>53</v>
      </c>
      <c r="B32" s="14" t="s">
        <v>54</v>
      </c>
      <c r="C32" s="8">
        <v>17863</v>
      </c>
      <c r="D32" s="8">
        <v>17863</v>
      </c>
    </row>
    <row r="33" spans="1:11" ht="15">
      <c r="A33" s="14" t="s">
        <v>55</v>
      </c>
      <c r="B33" s="14" t="s">
        <v>56</v>
      </c>
      <c r="C33" s="8">
        <v>90</v>
      </c>
      <c r="D33" s="8">
        <v>90</v>
      </c>
    </row>
    <row r="34" spans="1:11" ht="29.25" customHeight="1">
      <c r="A34" s="4" t="s">
        <v>57</v>
      </c>
      <c r="B34" s="5" t="s">
        <v>58</v>
      </c>
      <c r="C34" s="6">
        <f>C35+C36</f>
        <v>2150</v>
      </c>
      <c r="D34" s="6">
        <f>D35+D36</f>
        <v>2150</v>
      </c>
    </row>
    <row r="35" spans="1:11" ht="95.25" customHeight="1">
      <c r="A35" s="15" t="s">
        <v>59</v>
      </c>
      <c r="B35" s="4" t="s">
        <v>60</v>
      </c>
      <c r="C35" s="8">
        <v>150</v>
      </c>
      <c r="D35" s="8">
        <v>150</v>
      </c>
    </row>
    <row r="36" spans="1:11" ht="33.75" customHeight="1">
      <c r="A36" s="4" t="s">
        <v>61</v>
      </c>
      <c r="B36" s="4" t="s">
        <v>62</v>
      </c>
      <c r="C36" s="8">
        <v>2000</v>
      </c>
      <c r="D36" s="8">
        <v>2000</v>
      </c>
      <c r="E36" s="16"/>
      <c r="F36" s="17"/>
      <c r="G36" s="17"/>
      <c r="H36" s="17"/>
      <c r="I36" s="17"/>
      <c r="J36" s="17"/>
      <c r="K36" s="17"/>
    </row>
    <row r="37" spans="1:11" ht="18" customHeight="1">
      <c r="A37" s="4" t="s">
        <v>63</v>
      </c>
      <c r="B37" s="5" t="s">
        <v>64</v>
      </c>
      <c r="C37" s="6">
        <f>C39+C40+C41+C42</f>
        <v>761.93899999999996</v>
      </c>
      <c r="D37" s="6">
        <f>D39+D40+D41+D42</f>
        <v>761.93899999999996</v>
      </c>
    </row>
    <row r="38" spans="1:11" ht="135" hidden="1">
      <c r="A38" s="4" t="s">
        <v>65</v>
      </c>
      <c r="B38" s="4" t="s">
        <v>66</v>
      </c>
      <c r="C38" s="8"/>
      <c r="D38" s="8"/>
    </row>
    <row r="39" spans="1:11" ht="45">
      <c r="A39" s="4" t="s">
        <v>67</v>
      </c>
      <c r="B39" s="4" t="s">
        <v>68</v>
      </c>
      <c r="C39" s="8">
        <v>1</v>
      </c>
      <c r="D39" s="8">
        <v>1</v>
      </c>
    </row>
    <row r="40" spans="1:11" ht="127.5" customHeight="1">
      <c r="A40" s="4" t="s">
        <v>69</v>
      </c>
      <c r="B40" s="4" t="s">
        <v>70</v>
      </c>
      <c r="C40" s="8">
        <v>10</v>
      </c>
      <c r="D40" s="8">
        <v>10</v>
      </c>
    </row>
    <row r="41" spans="1:11" ht="30">
      <c r="A41" s="4" t="s">
        <v>71</v>
      </c>
      <c r="B41" s="18" t="s">
        <v>72</v>
      </c>
      <c r="C41" s="8">
        <f>1-0.061</f>
        <v>0.93900000000000006</v>
      </c>
      <c r="D41" s="8">
        <f>1-0.061</f>
        <v>0.93900000000000006</v>
      </c>
    </row>
    <row r="42" spans="1:11" ht="15">
      <c r="A42" s="4" t="s">
        <v>73</v>
      </c>
      <c r="B42" s="19" t="s">
        <v>74</v>
      </c>
      <c r="C42" s="8">
        <v>750</v>
      </c>
      <c r="D42" s="8">
        <v>750</v>
      </c>
    </row>
    <row r="43" spans="1:11" s="2" customFormat="1" ht="15">
      <c r="A43" s="4" t="s">
        <v>75</v>
      </c>
      <c r="B43" s="5" t="s">
        <v>76</v>
      </c>
      <c r="C43" s="6">
        <f>C44+C89</f>
        <v>474188.31</v>
      </c>
      <c r="D43" s="6">
        <f>D44+D89</f>
        <v>471372.87000000005</v>
      </c>
    </row>
    <row r="44" spans="1:11" ht="42.75">
      <c r="A44" s="4" t="s">
        <v>77</v>
      </c>
      <c r="B44" s="5" t="s">
        <v>78</v>
      </c>
      <c r="C44" s="6">
        <f>C45+C48+C65+C81</f>
        <v>472288.31</v>
      </c>
      <c r="D44" s="6">
        <f>D45+D48+D65+D81</f>
        <v>469472.87000000005</v>
      </c>
      <c r="F44" s="20"/>
      <c r="G44" s="20"/>
    </row>
    <row r="45" spans="1:11" ht="35.25" customHeight="1">
      <c r="A45" s="4" t="s">
        <v>79</v>
      </c>
      <c r="B45" s="5" t="s">
        <v>80</v>
      </c>
      <c r="C45" s="6">
        <f>C46</f>
        <v>54441</v>
      </c>
      <c r="D45" s="6">
        <f>D46</f>
        <v>41260</v>
      </c>
      <c r="G45" s="7"/>
    </row>
    <row r="46" spans="1:11" ht="21.75" customHeight="1">
      <c r="A46" s="4" t="s">
        <v>81</v>
      </c>
      <c r="B46" s="4" t="s">
        <v>82</v>
      </c>
      <c r="C46" s="8">
        <f>C47</f>
        <v>54441</v>
      </c>
      <c r="D46" s="8">
        <f>D47</f>
        <v>41260</v>
      </c>
    </row>
    <row r="47" spans="1:11" ht="48.75" customHeight="1">
      <c r="A47" s="4" t="s">
        <v>83</v>
      </c>
      <c r="B47" s="4" t="s">
        <v>84</v>
      </c>
      <c r="C47" s="21">
        <v>54441</v>
      </c>
      <c r="D47" s="21">
        <v>41260</v>
      </c>
    </row>
    <row r="48" spans="1:11" ht="33.75" customHeight="1">
      <c r="A48" s="4" t="s">
        <v>85</v>
      </c>
      <c r="B48" s="5" t="s">
        <v>86</v>
      </c>
      <c r="C48" s="54">
        <f>C49+C51+C53+C57+C59+C61+C55</f>
        <v>122605.12000000001</v>
      </c>
      <c r="D48" s="54">
        <f>D49+D51+D53+D57+D59+D61+D55</f>
        <v>132273.72000000003</v>
      </c>
    </row>
    <row r="49" spans="1:7" ht="93" customHeight="1">
      <c r="A49" s="4" t="s">
        <v>87</v>
      </c>
      <c r="B49" s="4" t="s">
        <v>88</v>
      </c>
      <c r="C49" s="8">
        <f>C50</f>
        <v>55955</v>
      </c>
      <c r="D49" s="8">
        <f>D50</f>
        <v>55316</v>
      </c>
      <c r="E49" s="22"/>
      <c r="F49" s="7"/>
      <c r="G49" s="7"/>
    </row>
    <row r="50" spans="1:7" ht="113.25" customHeight="1">
      <c r="A50" s="4" t="s">
        <v>89</v>
      </c>
      <c r="B50" s="4" t="s">
        <v>90</v>
      </c>
      <c r="C50" s="8">
        <v>55955</v>
      </c>
      <c r="D50" s="8">
        <v>55316</v>
      </c>
      <c r="G50" s="7"/>
    </row>
    <row r="51" spans="1:7" ht="84.75" customHeight="1">
      <c r="A51" s="4" t="s">
        <v>91</v>
      </c>
      <c r="B51" s="23" t="s">
        <v>92</v>
      </c>
      <c r="C51" s="8">
        <f>C52</f>
        <v>2255.6999999999998</v>
      </c>
      <c r="D51" s="8">
        <f>D52</f>
        <v>2278.8000000000002</v>
      </c>
      <c r="G51" s="7"/>
    </row>
    <row r="52" spans="1:7" ht="81" customHeight="1">
      <c r="A52" s="4" t="s">
        <v>93</v>
      </c>
      <c r="B52" s="24" t="s">
        <v>94</v>
      </c>
      <c r="C52" s="25">
        <v>2255.6999999999998</v>
      </c>
      <c r="D52" s="13">
        <v>2278.8000000000002</v>
      </c>
      <c r="G52" s="7"/>
    </row>
    <row r="53" spans="1:7" ht="65.25" customHeight="1">
      <c r="A53" s="4" t="s">
        <v>95</v>
      </c>
      <c r="B53" s="26" t="s">
        <v>96</v>
      </c>
      <c r="C53" s="8">
        <f>C54</f>
        <v>7371.6</v>
      </c>
      <c r="D53" s="8">
        <f>D54</f>
        <v>6974.4</v>
      </c>
      <c r="G53" s="7"/>
    </row>
    <row r="54" spans="1:7" ht="75">
      <c r="A54" s="4" t="s">
        <v>97</v>
      </c>
      <c r="B54" s="27" t="s">
        <v>98</v>
      </c>
      <c r="C54" s="13">
        <v>7371.6</v>
      </c>
      <c r="D54" s="28">
        <v>6974.4</v>
      </c>
      <c r="G54" s="7"/>
    </row>
    <row r="55" spans="1:7" ht="45">
      <c r="A55" s="29" t="s">
        <v>99</v>
      </c>
      <c r="B55" s="29" t="s">
        <v>100</v>
      </c>
      <c r="C55" s="30">
        <f>C56</f>
        <v>1678.14</v>
      </c>
      <c r="D55" s="31">
        <f>D56</f>
        <v>1678.14</v>
      </c>
      <c r="G55" s="7"/>
    </row>
    <row r="56" spans="1:7" ht="60">
      <c r="A56" s="29" t="s">
        <v>101</v>
      </c>
      <c r="B56" s="29" t="s">
        <v>102</v>
      </c>
      <c r="C56" s="32">
        <v>1678.14</v>
      </c>
      <c r="D56" s="33">
        <v>1678.14</v>
      </c>
      <c r="G56" s="7"/>
    </row>
    <row r="57" spans="1:7" ht="30">
      <c r="A57" s="4" t="s">
        <v>103</v>
      </c>
      <c r="B57" s="11" t="s">
        <v>104</v>
      </c>
      <c r="C57" s="8">
        <f>C58</f>
        <v>0</v>
      </c>
      <c r="D57" s="8">
        <f>D58</f>
        <v>0</v>
      </c>
      <c r="G57" s="7"/>
    </row>
    <row r="58" spans="1:7" ht="30">
      <c r="A58" s="4" t="s">
        <v>105</v>
      </c>
      <c r="B58" s="4" t="s">
        <v>106</v>
      </c>
      <c r="C58" s="8"/>
      <c r="D58" s="8"/>
      <c r="G58" s="7"/>
    </row>
    <row r="59" spans="1:7" ht="30">
      <c r="A59" s="4" t="s">
        <v>107</v>
      </c>
      <c r="B59" s="4" t="s">
        <v>108</v>
      </c>
      <c r="C59" s="8">
        <f>C60</f>
        <v>127.6</v>
      </c>
      <c r="D59" s="8">
        <f>D60</f>
        <v>0</v>
      </c>
    </row>
    <row r="60" spans="1:7" ht="30">
      <c r="A60" s="4" t="s">
        <v>109</v>
      </c>
      <c r="B60" s="4" t="s">
        <v>110</v>
      </c>
      <c r="C60" s="8">
        <v>127.6</v>
      </c>
      <c r="D60" s="8">
        <v>0</v>
      </c>
    </row>
    <row r="61" spans="1:7" ht="15">
      <c r="A61" s="4" t="s">
        <v>111</v>
      </c>
      <c r="B61" s="4" t="s">
        <v>112</v>
      </c>
      <c r="C61" s="8">
        <f>C62+C63+C64</f>
        <v>55217.079999999994</v>
      </c>
      <c r="D61" s="8">
        <f>D62+D63+D64</f>
        <v>66026.38</v>
      </c>
    </row>
    <row r="62" spans="1:7" ht="18" customHeight="1">
      <c r="A62" s="4" t="s">
        <v>113</v>
      </c>
      <c r="B62" s="4" t="s">
        <v>114</v>
      </c>
      <c r="C62" s="21">
        <v>54330.7</v>
      </c>
      <c r="D62" s="21">
        <v>65140</v>
      </c>
    </row>
    <row r="63" spans="1:7" ht="18" customHeight="1">
      <c r="A63" s="4" t="s">
        <v>115</v>
      </c>
      <c r="B63" s="4" t="s">
        <v>114</v>
      </c>
      <c r="C63" s="34">
        <v>70.290000000000006</v>
      </c>
      <c r="D63" s="34">
        <v>70.290000000000006</v>
      </c>
    </row>
    <row r="64" spans="1:7" ht="23.25" customHeight="1">
      <c r="A64" s="4" t="s">
        <v>116</v>
      </c>
      <c r="B64" s="4" t="s">
        <v>114</v>
      </c>
      <c r="C64" s="34">
        <f>816.09</f>
        <v>816.09</v>
      </c>
      <c r="D64" s="34">
        <f>816.09</f>
        <v>816.09</v>
      </c>
    </row>
    <row r="65" spans="1:10" ht="31.5" customHeight="1">
      <c r="A65" s="5" t="s">
        <v>117</v>
      </c>
      <c r="B65" s="5" t="s">
        <v>118</v>
      </c>
      <c r="C65" s="6">
        <f>C66+C71+C73+C75+C77+C79</f>
        <v>273251.69</v>
      </c>
      <c r="D65" s="6">
        <f>D66+D71+D73+D75+D77+D79</f>
        <v>273948.65000000002</v>
      </c>
      <c r="F65" s="7"/>
      <c r="I65" s="20"/>
      <c r="J65" s="20"/>
    </row>
    <row r="66" spans="1:10" ht="45" customHeight="1">
      <c r="A66" s="5" t="s">
        <v>119</v>
      </c>
      <c r="B66" s="5" t="s">
        <v>120</v>
      </c>
      <c r="C66" s="6">
        <f>C67+C68+C69+C70</f>
        <v>33165</v>
      </c>
      <c r="D66" s="6">
        <f>D67+D68+D69+D70</f>
        <v>33878.1</v>
      </c>
      <c r="E66" s="7"/>
      <c r="F66" s="7"/>
      <c r="G66" s="7"/>
      <c r="H66" s="7"/>
      <c r="J66" s="35"/>
    </row>
    <row r="67" spans="1:10" ht="47.25" customHeight="1">
      <c r="A67" s="4" t="s">
        <v>121</v>
      </c>
      <c r="B67" s="4" t="s">
        <v>122</v>
      </c>
      <c r="C67" s="21">
        <f>4648+419+13383</f>
        <v>18450</v>
      </c>
      <c r="D67" s="21">
        <f>4732+419+14012</f>
        <v>19163</v>
      </c>
    </row>
    <row r="68" spans="1:10" ht="45">
      <c r="A68" s="4" t="s">
        <v>123</v>
      </c>
      <c r="B68" s="4" t="s">
        <v>122</v>
      </c>
      <c r="C68" s="8">
        <f>11411.6+2.1+1252+1600+1</f>
        <v>14266.7</v>
      </c>
      <c r="D68" s="8">
        <f>11411.6+2.1+1252+1600+1</f>
        <v>14266.7</v>
      </c>
      <c r="E68" s="2"/>
      <c r="G68" s="7"/>
    </row>
    <row r="69" spans="1:10" ht="45">
      <c r="A69" s="4" t="s">
        <v>124</v>
      </c>
      <c r="B69" s="4" t="s">
        <v>122</v>
      </c>
      <c r="C69" s="34">
        <v>37.700000000000003</v>
      </c>
      <c r="D69" s="34">
        <v>37.799999999999997</v>
      </c>
      <c r="F69" s="7"/>
      <c r="G69" s="7"/>
    </row>
    <row r="70" spans="1:10" ht="45">
      <c r="A70" s="4" t="s">
        <v>125</v>
      </c>
      <c r="B70" s="4" t="s">
        <v>122</v>
      </c>
      <c r="C70" s="8">
        <f>210+200.6</f>
        <v>410.6</v>
      </c>
      <c r="D70" s="8">
        <f>210+200.6</f>
        <v>410.6</v>
      </c>
      <c r="F70" s="7"/>
    </row>
    <row r="71" spans="1:10" ht="63.75" customHeight="1">
      <c r="A71" s="4" t="s">
        <v>126</v>
      </c>
      <c r="B71" s="4" t="s">
        <v>127</v>
      </c>
      <c r="C71" s="8">
        <f>C72</f>
        <v>16558</v>
      </c>
      <c r="D71" s="8">
        <f>D72</f>
        <v>16558</v>
      </c>
    </row>
    <row r="72" spans="1:10" ht="75.75" customHeight="1">
      <c r="A72" s="4" t="s">
        <v>128</v>
      </c>
      <c r="B72" s="4" t="s">
        <v>129</v>
      </c>
      <c r="C72" s="8">
        <v>16558</v>
      </c>
      <c r="D72" s="8">
        <v>16558</v>
      </c>
    </row>
    <row r="73" spans="1:10" ht="79.5" customHeight="1">
      <c r="A73" s="4" t="s">
        <v>130</v>
      </c>
      <c r="B73" s="4" t="s">
        <v>131</v>
      </c>
      <c r="C73" s="8">
        <f>C74</f>
        <v>959</v>
      </c>
      <c r="D73" s="8">
        <f>D74</f>
        <v>959</v>
      </c>
    </row>
    <row r="74" spans="1:10" ht="93" customHeight="1">
      <c r="A74" s="4" t="s">
        <v>132</v>
      </c>
      <c r="B74" s="4" t="s">
        <v>133</v>
      </c>
      <c r="C74" s="8">
        <v>959</v>
      </c>
      <c r="D74" s="8">
        <v>959</v>
      </c>
      <c r="E74" s="36"/>
    </row>
    <row r="75" spans="1:10" ht="78" customHeight="1">
      <c r="A75" s="4" t="s">
        <v>134</v>
      </c>
      <c r="B75" s="4" t="s">
        <v>135</v>
      </c>
      <c r="C75" s="8">
        <f>C76</f>
        <v>3151.3</v>
      </c>
      <c r="D75" s="8">
        <f>D76</f>
        <v>3151.3</v>
      </c>
      <c r="E75" s="36"/>
    </row>
    <row r="76" spans="1:10" ht="78.75" customHeight="1">
      <c r="A76" s="4" t="s">
        <v>136</v>
      </c>
      <c r="B76" s="4" t="s">
        <v>137</v>
      </c>
      <c r="C76" s="34">
        <v>3151.3</v>
      </c>
      <c r="D76" s="34">
        <v>3151.3</v>
      </c>
      <c r="E76" s="36"/>
    </row>
    <row r="77" spans="1:10" ht="65.25" customHeight="1">
      <c r="A77" s="4" t="s">
        <v>138</v>
      </c>
      <c r="B77" s="4" t="s">
        <v>139</v>
      </c>
      <c r="C77" s="8">
        <f>C78</f>
        <v>23.79</v>
      </c>
      <c r="D77" s="8">
        <f>D78</f>
        <v>7.65</v>
      </c>
      <c r="E77" s="36"/>
    </row>
    <row r="78" spans="1:10" ht="77.25" customHeight="1">
      <c r="A78" s="4" t="s">
        <v>140</v>
      </c>
      <c r="B78" s="4" t="s">
        <v>141</v>
      </c>
      <c r="C78" s="8">
        <v>23.79</v>
      </c>
      <c r="D78" s="8">
        <v>7.65</v>
      </c>
      <c r="E78" s="36"/>
    </row>
    <row r="79" spans="1:10" ht="15">
      <c r="A79" s="4" t="s">
        <v>142</v>
      </c>
      <c r="B79" s="15" t="s">
        <v>143</v>
      </c>
      <c r="C79" s="8">
        <f>C80</f>
        <v>219394.6</v>
      </c>
      <c r="D79" s="8">
        <f>D80</f>
        <v>219394.6</v>
      </c>
      <c r="E79" s="36"/>
    </row>
    <row r="80" spans="1:10" ht="18.75" customHeight="1">
      <c r="A80" s="4" t="s">
        <v>144</v>
      </c>
      <c r="B80" s="4" t="s">
        <v>145</v>
      </c>
      <c r="C80" s="21">
        <f>173292+46102.6</f>
        <v>219394.6</v>
      </c>
      <c r="D80" s="21">
        <f>173292+46102.6</f>
        <v>219394.6</v>
      </c>
      <c r="E80" s="36"/>
    </row>
    <row r="81" spans="1:11" ht="15">
      <c r="A81" s="4" t="s">
        <v>146</v>
      </c>
      <c r="B81" s="5" t="s">
        <v>147</v>
      </c>
      <c r="C81" s="6">
        <f>C83+C85+C87</f>
        <v>21990.5</v>
      </c>
      <c r="D81" s="6">
        <f>D83+D85+D87</f>
        <v>21990.5</v>
      </c>
    </row>
    <row r="82" spans="1:11" ht="80.25" hidden="1" customHeight="1">
      <c r="A82" s="4" t="s">
        <v>148</v>
      </c>
      <c r="B82" s="4" t="s">
        <v>149</v>
      </c>
      <c r="C82" s="34"/>
      <c r="D82" s="34"/>
    </row>
    <row r="83" spans="1:11" ht="65.25" hidden="1" customHeight="1">
      <c r="A83" s="4" t="s">
        <v>150</v>
      </c>
      <c r="B83" s="4" t="s">
        <v>151</v>
      </c>
      <c r="C83" s="8">
        <f>C84</f>
        <v>0</v>
      </c>
      <c r="D83" s="34">
        <f>D84</f>
        <v>0</v>
      </c>
    </row>
    <row r="84" spans="1:11" ht="83.25" hidden="1" customHeight="1">
      <c r="A84" s="4" t="s">
        <v>152</v>
      </c>
      <c r="B84" s="4" t="s">
        <v>149</v>
      </c>
      <c r="C84" s="8"/>
      <c r="D84" s="34"/>
    </row>
    <row r="85" spans="1:11" ht="142.5" customHeight="1">
      <c r="A85" s="4" t="s">
        <v>153</v>
      </c>
      <c r="B85" s="4" t="s">
        <v>154</v>
      </c>
      <c r="C85" s="34">
        <f>C86</f>
        <v>21920.5</v>
      </c>
      <c r="D85" s="34">
        <f>D86</f>
        <v>21920.5</v>
      </c>
      <c r="E85" s="7"/>
      <c r="F85" s="37"/>
      <c r="G85" s="37"/>
      <c r="H85" s="37"/>
      <c r="I85" s="37"/>
      <c r="J85" s="37"/>
      <c r="K85" s="37"/>
    </row>
    <row r="86" spans="1:11" ht="145.5" customHeight="1">
      <c r="A86" s="4" t="s">
        <v>155</v>
      </c>
      <c r="B86" s="4" t="s">
        <v>156</v>
      </c>
      <c r="C86" s="21">
        <v>21920.5</v>
      </c>
      <c r="D86" s="21">
        <v>21920.5</v>
      </c>
      <c r="E86" s="7"/>
      <c r="F86" s="37"/>
      <c r="G86" s="37"/>
      <c r="H86" s="37"/>
      <c r="I86" s="37"/>
      <c r="J86" s="37"/>
      <c r="K86" s="37"/>
    </row>
    <row r="87" spans="1:11" s="2" customFormat="1" ht="36" customHeight="1">
      <c r="A87" s="4" t="s">
        <v>157</v>
      </c>
      <c r="B87" s="4" t="s">
        <v>158</v>
      </c>
      <c r="C87" s="8">
        <f t="shared" ref="C87:C89" si="0">C88</f>
        <v>70</v>
      </c>
      <c r="D87" s="8">
        <f t="shared" ref="D87:D89" si="1">D88</f>
        <v>70</v>
      </c>
      <c r="E87"/>
    </row>
    <row r="88" spans="1:11" s="2" customFormat="1" ht="30.75" customHeight="1">
      <c r="A88" s="29" t="s">
        <v>159</v>
      </c>
      <c r="B88" s="4" t="s">
        <v>160</v>
      </c>
      <c r="C88" s="8">
        <v>70</v>
      </c>
      <c r="D88" s="8">
        <v>70</v>
      </c>
      <c r="E88"/>
    </row>
    <row r="89" spans="1:11" ht="15">
      <c r="A89" s="4" t="s">
        <v>161</v>
      </c>
      <c r="B89" s="5" t="s">
        <v>162</v>
      </c>
      <c r="C89" s="6">
        <f t="shared" si="0"/>
        <v>1900</v>
      </c>
      <c r="D89" s="6">
        <f t="shared" si="1"/>
        <v>1900</v>
      </c>
    </row>
    <row r="90" spans="1:11" ht="30">
      <c r="A90" s="4" t="s">
        <v>163</v>
      </c>
      <c r="B90" s="4" t="s">
        <v>164</v>
      </c>
      <c r="C90" s="8">
        <f>C91+C93</f>
        <v>1900</v>
      </c>
      <c r="D90" s="8">
        <f>D91+D93</f>
        <v>1900</v>
      </c>
    </row>
    <row r="91" spans="1:11" ht="90" hidden="1">
      <c r="A91" s="4" t="s">
        <v>165</v>
      </c>
      <c r="B91" s="4" t="s">
        <v>166</v>
      </c>
      <c r="C91" s="8">
        <f>C92</f>
        <v>0</v>
      </c>
      <c r="D91" s="8">
        <f>D92</f>
        <v>0</v>
      </c>
    </row>
    <row r="92" spans="1:11" ht="90" hidden="1">
      <c r="A92" s="4" t="s">
        <v>167</v>
      </c>
      <c r="B92" s="4" t="s">
        <v>166</v>
      </c>
      <c r="C92" s="8">
        <v>0</v>
      </c>
      <c r="D92" s="8">
        <v>0</v>
      </c>
    </row>
    <row r="93" spans="1:11" ht="30">
      <c r="A93" s="4" t="s">
        <v>168</v>
      </c>
      <c r="B93" s="4" t="s">
        <v>164</v>
      </c>
      <c r="C93" s="8">
        <f>C94+C95+C96</f>
        <v>1900</v>
      </c>
      <c r="D93" s="8">
        <f>D94+D95+D96</f>
        <v>1900</v>
      </c>
    </row>
    <row r="94" spans="1:11" ht="30">
      <c r="A94" s="4" t="s">
        <v>169</v>
      </c>
      <c r="B94" s="4" t="s">
        <v>164</v>
      </c>
      <c r="C94" s="8">
        <f>150+500</f>
        <v>650</v>
      </c>
      <c r="D94" s="8">
        <f>150+500</f>
        <v>650</v>
      </c>
    </row>
    <row r="95" spans="1:11" ht="30" customHeight="1">
      <c r="A95" s="4" t="s">
        <v>170</v>
      </c>
      <c r="B95" s="4" t="s">
        <v>164</v>
      </c>
      <c r="C95" s="8">
        <v>150</v>
      </c>
      <c r="D95" s="8">
        <v>150</v>
      </c>
    </row>
    <row r="96" spans="1:11" ht="30">
      <c r="A96" s="4" t="s">
        <v>171</v>
      </c>
      <c r="B96" s="4" t="s">
        <v>164</v>
      </c>
      <c r="C96" s="8">
        <v>1100</v>
      </c>
      <c r="D96" s="8">
        <v>1100</v>
      </c>
    </row>
    <row r="97" spans="1:8" ht="15">
      <c r="A97" s="4"/>
      <c r="B97" s="5" t="s">
        <v>172</v>
      </c>
      <c r="C97" s="55">
        <f>C43+C11</f>
        <v>739938.74900000007</v>
      </c>
      <c r="D97" s="55">
        <f>D43+D11</f>
        <v>750423.90899999999</v>
      </c>
    </row>
    <row r="98" spans="1:8" ht="15">
      <c r="A98" s="38"/>
      <c r="B98" s="38"/>
      <c r="C98" s="38"/>
      <c r="D98" s="38"/>
    </row>
    <row r="99" spans="1:8" ht="29.25" customHeight="1">
      <c r="A99" s="38"/>
      <c r="B99" s="39"/>
      <c r="C99" s="40"/>
      <c r="D99" s="40"/>
      <c r="E99" s="7"/>
      <c r="F99" s="2"/>
      <c r="G99" s="2"/>
      <c r="H99" s="2"/>
    </row>
    <row r="100" spans="1:8" ht="15">
      <c r="A100" s="38"/>
      <c r="B100" s="41"/>
      <c r="C100" s="42"/>
      <c r="D100" s="42"/>
      <c r="E100" s="2"/>
      <c r="F100" s="2"/>
      <c r="G100" s="2"/>
      <c r="H100" s="2"/>
    </row>
    <row r="101" spans="1:8" ht="15">
      <c r="A101" s="38"/>
      <c r="B101" s="41"/>
      <c r="C101" s="42"/>
      <c r="D101" s="42"/>
      <c r="E101" s="2"/>
      <c r="F101" s="2"/>
      <c r="G101" s="2"/>
      <c r="H101" s="2"/>
    </row>
    <row r="102" spans="1:8" ht="15">
      <c r="A102" s="38"/>
      <c r="B102" s="38"/>
      <c r="C102" s="43"/>
      <c r="D102" s="43"/>
      <c r="E102" s="2"/>
      <c r="F102" s="2"/>
      <c r="G102" s="2"/>
      <c r="H102" s="2"/>
    </row>
    <row r="103" spans="1:8" ht="15">
      <c r="A103" s="38"/>
      <c r="B103" s="38"/>
      <c r="C103" s="43"/>
      <c r="D103" s="43"/>
      <c r="E103" s="2"/>
      <c r="F103" s="2"/>
      <c r="G103" s="2"/>
      <c r="H103" s="2"/>
    </row>
    <row r="104" spans="1:8" ht="15">
      <c r="A104" s="38"/>
      <c r="B104" s="38"/>
      <c r="C104" s="43"/>
      <c r="D104" s="43"/>
      <c r="E104" s="2"/>
      <c r="F104" s="2"/>
      <c r="G104" s="2"/>
      <c r="H104" s="2"/>
    </row>
    <row r="105" spans="1:8" ht="15">
      <c r="A105" s="38"/>
      <c r="B105" s="38"/>
      <c r="C105" s="43"/>
      <c r="D105" s="43"/>
      <c r="E105" s="2"/>
      <c r="F105" s="2"/>
      <c r="G105" s="2"/>
      <c r="H105" s="2"/>
    </row>
    <row r="106" spans="1:8" ht="15">
      <c r="A106" s="38"/>
      <c r="B106" s="38"/>
      <c r="C106" s="43"/>
      <c r="D106" s="43"/>
      <c r="E106" s="2"/>
      <c r="F106" s="2"/>
      <c r="G106" s="2"/>
      <c r="H106" s="2"/>
    </row>
    <row r="107" spans="1:8" ht="15">
      <c r="A107" s="38"/>
      <c r="B107" s="41"/>
      <c r="C107" s="44"/>
      <c r="D107" s="44"/>
      <c r="E107" s="45"/>
      <c r="F107" s="45"/>
      <c r="G107" s="45"/>
      <c r="H107" s="45"/>
    </row>
    <row r="108" spans="1:8" ht="15">
      <c r="A108" s="38"/>
      <c r="B108" s="41"/>
      <c r="C108" s="46"/>
      <c r="D108" s="46"/>
      <c r="E108" s="45"/>
      <c r="F108" s="45"/>
      <c r="G108" s="45"/>
      <c r="H108" s="45"/>
    </row>
    <row r="109" spans="1:8" ht="15">
      <c r="A109" s="38"/>
      <c r="B109" s="41"/>
      <c r="C109" s="47"/>
      <c r="D109" s="47"/>
      <c r="E109" s="48"/>
      <c r="F109" s="2"/>
      <c r="G109" s="2"/>
      <c r="H109" s="2"/>
    </row>
    <row r="110" spans="1:8" ht="15">
      <c r="A110" s="38"/>
      <c r="B110" s="41"/>
      <c r="C110" s="49"/>
      <c r="D110" s="49"/>
      <c r="E110" s="2"/>
      <c r="F110" s="2"/>
      <c r="G110" s="2"/>
      <c r="H110" s="2"/>
    </row>
    <row r="111" spans="1:8" ht="15">
      <c r="A111" s="38"/>
      <c r="B111" s="41"/>
      <c r="C111" s="49"/>
      <c r="D111" s="49"/>
      <c r="E111" s="7"/>
      <c r="F111" s="7"/>
      <c r="G111" s="7"/>
      <c r="H111" s="2"/>
    </row>
    <row r="112" spans="1:8" ht="15">
      <c r="A112" s="38"/>
      <c r="B112" s="41"/>
      <c r="C112" s="49"/>
      <c r="D112" s="49"/>
      <c r="E112" s="48"/>
      <c r="F112" s="2"/>
      <c r="G112" s="2"/>
      <c r="H112" s="2"/>
    </row>
    <row r="113" spans="1:8" ht="15">
      <c r="A113" s="38"/>
      <c r="B113" s="38"/>
      <c r="C113" s="38"/>
      <c r="D113" s="38"/>
      <c r="E113" s="2"/>
      <c r="F113" s="2"/>
      <c r="G113" s="2"/>
      <c r="H113" s="2"/>
    </row>
    <row r="114" spans="1:8" ht="15" hidden="1">
      <c r="A114" s="38"/>
      <c r="B114" s="41"/>
      <c r="C114" s="40"/>
      <c r="D114" s="40"/>
      <c r="E114" s="2"/>
      <c r="F114" s="2"/>
      <c r="G114" s="2"/>
      <c r="H114" s="2"/>
    </row>
    <row r="115" spans="1:8" ht="15" hidden="1">
      <c r="A115" s="38"/>
      <c r="B115" s="27"/>
      <c r="C115" s="50"/>
      <c r="D115" s="50"/>
      <c r="E115" s="2"/>
      <c r="F115" s="2"/>
      <c r="G115" s="2"/>
      <c r="H115" s="2"/>
    </row>
    <row r="116" spans="1:8" ht="15" hidden="1">
      <c r="A116" s="38"/>
      <c r="B116" s="27"/>
      <c r="C116" s="50"/>
      <c r="D116" s="50"/>
      <c r="E116" s="2"/>
      <c r="F116" s="2"/>
      <c r="G116" s="2"/>
      <c r="H116" s="2"/>
    </row>
    <row r="117" spans="1:8" ht="13.5" hidden="1" customHeight="1">
      <c r="A117" s="38"/>
      <c r="B117" s="27"/>
      <c r="C117" s="50"/>
      <c r="D117" s="50"/>
      <c r="E117" s="2"/>
      <c r="F117" s="2"/>
      <c r="G117" s="2"/>
      <c r="H117" s="2"/>
    </row>
    <row r="118" spans="1:8" ht="15" hidden="1">
      <c r="A118" s="38"/>
      <c r="B118" s="27"/>
      <c r="C118" s="50"/>
      <c r="D118" s="50"/>
      <c r="E118" s="2"/>
      <c r="F118" s="2"/>
      <c r="G118" s="2"/>
      <c r="H118" s="2"/>
    </row>
    <row r="119" spans="1:8" ht="15" hidden="1">
      <c r="A119" s="38"/>
      <c r="B119" s="27"/>
      <c r="C119" s="50"/>
      <c r="D119" s="50"/>
      <c r="E119" s="2"/>
      <c r="F119" s="2"/>
      <c r="G119" s="2"/>
      <c r="H119" s="2"/>
    </row>
    <row r="120" spans="1:8" ht="15" hidden="1">
      <c r="A120" s="38"/>
      <c r="B120" s="27"/>
      <c r="C120" s="50"/>
      <c r="D120" s="50"/>
      <c r="E120" s="2"/>
      <c r="F120" s="2"/>
      <c r="G120" s="2"/>
      <c r="H120" s="2"/>
    </row>
    <row r="121" spans="1:8" ht="15" hidden="1">
      <c r="A121" s="38"/>
      <c r="B121" s="51"/>
      <c r="C121" s="52"/>
      <c r="D121" s="52"/>
      <c r="E121" s="2"/>
      <c r="F121" s="2"/>
      <c r="G121" s="2"/>
      <c r="H121" s="2"/>
    </row>
    <row r="122" spans="1:8" ht="15" hidden="1">
      <c r="A122" s="38"/>
      <c r="B122" s="27"/>
      <c r="C122" s="53"/>
      <c r="D122" s="53"/>
      <c r="E122" s="2"/>
      <c r="F122" s="2"/>
      <c r="G122" s="2"/>
      <c r="H122" s="2"/>
    </row>
    <row r="123" spans="1:8" ht="15" hidden="1">
      <c r="A123" s="38"/>
      <c r="B123" s="38"/>
      <c r="C123" s="38"/>
      <c r="D123" s="38"/>
      <c r="E123" s="2"/>
      <c r="F123" s="2"/>
      <c r="G123" s="2"/>
      <c r="H123" s="2"/>
    </row>
    <row r="124" spans="1:8" hidden="1">
      <c r="A124" s="2"/>
      <c r="B124" s="2"/>
      <c r="C124" s="2"/>
      <c r="D124" s="2"/>
      <c r="E124" s="2"/>
      <c r="F124" s="2"/>
      <c r="G124" s="2"/>
      <c r="H124" s="2"/>
    </row>
    <row r="125" spans="1:8" hidden="1">
      <c r="A125" s="2"/>
      <c r="B125" s="2"/>
      <c r="C125" s="2"/>
      <c r="D125" s="2"/>
      <c r="E125" s="2"/>
      <c r="F125" s="2"/>
      <c r="G125" s="2"/>
      <c r="H125" s="2"/>
    </row>
    <row r="126" spans="1:8" hidden="1">
      <c r="A126" s="2"/>
      <c r="B126" s="2"/>
      <c r="C126" s="2"/>
      <c r="D126" s="2"/>
      <c r="E126" s="2"/>
      <c r="F126" s="2"/>
      <c r="G126" s="2"/>
      <c r="H126" s="2"/>
    </row>
    <row r="127" spans="1:8" hidden="1">
      <c r="A127" s="2"/>
      <c r="B127" s="2"/>
      <c r="C127" s="2"/>
      <c r="D127" s="2"/>
      <c r="E127" s="2"/>
      <c r="F127" s="2"/>
      <c r="G127" s="2"/>
      <c r="H127" s="2"/>
    </row>
    <row r="128" spans="1:8" hidden="1">
      <c r="A128" s="2"/>
      <c r="B128" s="2"/>
      <c r="C128" s="2"/>
      <c r="D128" s="2"/>
      <c r="E128" s="2"/>
      <c r="F128" s="2"/>
      <c r="G128" s="2"/>
      <c r="H128" s="2"/>
    </row>
    <row r="129" spans="1:8" hidden="1">
      <c r="A129" s="2"/>
      <c r="B129" s="2"/>
      <c r="C129" s="2"/>
      <c r="D129" s="2"/>
      <c r="E129" s="2"/>
      <c r="F129" s="2"/>
      <c r="G129" s="2"/>
      <c r="H129" s="2"/>
    </row>
    <row r="130" spans="1:8" hidden="1">
      <c r="A130" s="2"/>
      <c r="B130" s="2"/>
      <c r="C130" s="2"/>
      <c r="D130" s="2"/>
      <c r="E130" s="2"/>
      <c r="F130" s="2"/>
      <c r="G130" s="2"/>
      <c r="H130" s="2"/>
    </row>
    <row r="131" spans="1:8" hidden="1">
      <c r="A131" s="2"/>
      <c r="B131" s="2"/>
      <c r="C131" s="2"/>
      <c r="D131" s="2"/>
      <c r="E131" s="2"/>
      <c r="F131" s="2"/>
      <c r="G131" s="2"/>
      <c r="H131" s="2"/>
    </row>
    <row r="132" spans="1:8" hidden="1">
      <c r="A132" s="2"/>
      <c r="B132" s="2"/>
      <c r="C132" s="2"/>
      <c r="D132" s="2"/>
      <c r="E132" s="2"/>
      <c r="F132" s="2"/>
      <c r="G132" s="2"/>
      <c r="H132" s="2"/>
    </row>
    <row r="133" spans="1:8" hidden="1">
      <c r="B133" s="2"/>
      <c r="C133" s="2"/>
      <c r="D133" s="2"/>
      <c r="E133" s="2"/>
      <c r="F133" s="2"/>
      <c r="G133" s="2"/>
      <c r="H133" s="2"/>
    </row>
    <row r="134" spans="1:8" hidden="1">
      <c r="B134" s="2"/>
      <c r="C134" s="2"/>
      <c r="D134" s="2"/>
      <c r="E134" s="2"/>
      <c r="F134" s="2"/>
      <c r="G134" s="2"/>
      <c r="H134" s="2"/>
    </row>
    <row r="135" spans="1:8" hidden="1">
      <c r="B135" s="2"/>
      <c r="C135" s="2"/>
      <c r="D135" s="2"/>
      <c r="E135" s="2"/>
      <c r="F135" s="2"/>
      <c r="G135" s="2"/>
      <c r="H135" s="2"/>
    </row>
    <row r="136" spans="1:8" hidden="1">
      <c r="B136" s="2"/>
      <c r="C136" s="2"/>
      <c r="D136" s="2"/>
      <c r="E136" s="2"/>
      <c r="F136" s="2"/>
      <c r="G136" s="2"/>
      <c r="H136" s="2"/>
    </row>
    <row r="137" spans="1:8" hidden="1">
      <c r="B137" s="2"/>
      <c r="C137" s="2"/>
      <c r="D137" s="2"/>
      <c r="E137" s="2"/>
      <c r="F137" s="2"/>
      <c r="G137" s="2"/>
      <c r="H137" s="2"/>
    </row>
    <row r="138" spans="1:8" hidden="1">
      <c r="B138" s="2"/>
      <c r="C138" s="2"/>
      <c r="D138" s="2"/>
      <c r="E138" s="2"/>
      <c r="F138" s="2"/>
      <c r="G138" s="2"/>
      <c r="H138" s="2"/>
    </row>
    <row r="139" spans="1:8" hidden="1">
      <c r="B139" s="2"/>
      <c r="C139" s="2"/>
      <c r="D139" s="2"/>
      <c r="E139" s="2"/>
      <c r="F139" s="2"/>
      <c r="G139" s="2"/>
      <c r="H139" s="2"/>
    </row>
    <row r="140" spans="1:8" hidden="1">
      <c r="B140" s="2"/>
      <c r="C140" s="2"/>
      <c r="D140" s="2"/>
      <c r="E140" s="2"/>
      <c r="F140" s="2"/>
      <c r="G140" s="2"/>
      <c r="H140" s="2"/>
    </row>
    <row r="141" spans="1:8">
      <c r="B141" s="2"/>
      <c r="C141" s="2"/>
      <c r="D141" s="2"/>
      <c r="E141" s="2"/>
      <c r="F141" s="2"/>
      <c r="G141" s="2"/>
      <c r="H141" s="2"/>
    </row>
    <row r="142" spans="1:8">
      <c r="C142" s="2"/>
      <c r="D142" s="2"/>
    </row>
    <row r="143" spans="1:8">
      <c r="C143" s="2"/>
      <c r="D143" s="2"/>
    </row>
    <row r="144" spans="1:8">
      <c r="C144" s="2"/>
      <c r="D144" s="2"/>
    </row>
    <row r="145" spans="3:4">
      <c r="C145" s="2"/>
      <c r="D145" s="2"/>
    </row>
    <row r="146" spans="3:4">
      <c r="C146" s="2"/>
      <c r="D146" s="2"/>
    </row>
    <row r="147" spans="3:4">
      <c r="C147" s="2"/>
      <c r="D147" s="2"/>
    </row>
    <row r="148" spans="3:4">
      <c r="C148" s="2"/>
      <c r="D148" s="2"/>
    </row>
    <row r="149" spans="3:4">
      <c r="C149" s="2"/>
      <c r="D149" s="2"/>
    </row>
    <row r="150" spans="3:4">
      <c r="C150" s="2"/>
      <c r="D150" s="2"/>
    </row>
    <row r="151" spans="3:4">
      <c r="C151" s="2"/>
      <c r="D151" s="2"/>
    </row>
    <row r="152" spans="3:4">
      <c r="C152" s="2"/>
      <c r="D152" s="2"/>
    </row>
  </sheetData>
  <mergeCells count="2">
    <mergeCell ref="A8:D8"/>
    <mergeCell ref="C9:D9"/>
  </mergeCells>
  <pageMargins left="0.6692913385826772" right="0" top="0.39370078740157477" bottom="0.39370078740157477" header="0" footer="0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2026-2027</vt:lpstr>
      <vt:lpstr>'Доходы 2026-2027'!Print_Titles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User</cp:lastModifiedBy>
  <cp:revision>29</cp:revision>
  <cp:lastPrinted>2024-11-11T08:12:40Z</cp:lastPrinted>
  <dcterms:created xsi:type="dcterms:W3CDTF">2008-01-21T10:04:00Z</dcterms:created>
  <dcterms:modified xsi:type="dcterms:W3CDTF">2024-11-15T05:20:33Z</dcterms:modified>
  <cp:version>726502</cp:version>
</cp:coreProperties>
</file>