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Доходы 2024-2025" sheetId="1" state="visible" r:id="rId2"/>
  </sheets>
  <definedNames>
    <definedName name="Print_Titles" localSheetId="0" hidden="0">'Доходы 2024-2025'!$10:$10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tc={002C00DC-00FF-48B9-B55F-007A00890028}</author>
    <author>tc={000B002A-00DC-430F-8255-0085001F00B5}</author>
    <author>tc={003900BC-00AF-4355-A62A-007D00D3005A}</author>
    <author>tc={00510066-002D-46C4-A0E0-00CD0027000B}</author>
    <author>tc={00E80027-00AA-47BF-B339-0012001900FE}</author>
  </authors>
  <commentList>
    <comment ref="C17" authorId="0" xr:uid="{002C00DC-00FF-48B9-B55F-007A00890028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38 900,3- УСНО дох; 
27 700,3  - УСНО дох-расх
</t>
        </r>
      </text>
    </comment>
    <comment ref="D17" authorId="1" xr:uid="{000B002A-00DC-430F-8255-0085001F00B5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40 850 - УСНО дох; 29 050
 - УСНО дох-расх
</t>
        </r>
      </text>
    </comment>
    <comment ref="C26" authorId="2" xr:uid="{003900BC-00AF-4355-A62A-007D00D3005A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3939,960-аренда земли; 2500
 - аренда имущества
</t>
        </r>
      </text>
    </comment>
    <comment ref="D26" authorId="3" xr:uid="{00510066-002D-46C4-A0E0-00CD0027000B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3940,060-аренда земли; 2500-аренда имущества
</t>
        </r>
      </text>
    </comment>
    <comment ref="C33" authorId="4" xr:uid="{00E80027-00AA-47BF-B339-0012001900FE}">
      <text>
        <r>
          <rPr>
            <b/>
            <sz val="9"/>
            <rFont val="Tahoma"/>
          </rPr>
          <t>ФУ:</t>
        </r>
        <r>
          <rPr>
            <sz val="9"/>
            <rFont val="Tahoma"/>
          </rPr>
          <t xml:space="preserve">
75
 -эксплуатация им-ва; 
</t>
        </r>
      </text>
    </comment>
  </commentList>
</comments>
</file>

<file path=xl/sharedStrings.xml><?xml version="1.0" encoding="utf-8"?>
<sst xmlns="http://schemas.openxmlformats.org/spreadsheetml/2006/main" count="209" uniqueCount="209">
  <si>
    <t xml:space="preserve">Приложение № 5</t>
  </si>
  <si>
    <t xml:space="preserve">к решению</t>
  </si>
  <si>
    <t>Кирово-Чепецкой</t>
  </si>
  <si>
    <t xml:space="preserve">районной Думы</t>
  </si>
  <si>
    <t xml:space="preserve">от 15.12.2023  №   26/164</t>
  </si>
  <si>
    <t xml:space="preserve">Объемы поступления доходов бюджета  Кирово-Чепецкого района по налоговым  и неналоговым доходам по статьям, по безвозмездным поступлениям по подстатьям классификации доходов бюджета на 2025-2026 года</t>
  </si>
  <si>
    <t>тыс.руб.</t>
  </si>
  <si>
    <t xml:space="preserve">Код бюджетной классификации</t>
  </si>
  <si>
    <t>Наименование</t>
  </si>
  <si>
    <t xml:space="preserve">Сумма на 2025 год </t>
  </si>
  <si>
    <t xml:space="preserve">Сумма на 2026 год </t>
  </si>
  <si>
    <t xml:space="preserve">000 1 00 00000 00 0000 000</t>
  </si>
  <si>
    <t xml:space="preserve">НАЛОГОВЫЕ И НЕНАЛОГОВЫЕ ДОХОДЫ</t>
  </si>
  <si>
    <t xml:space="preserve">000 1 01 00000 00 0000 000</t>
  </si>
  <si>
    <t xml:space="preserve">НАЛОГИ НА ПРИБЫЛЬ, ДОХОДЫ</t>
  </si>
  <si>
    <t xml:space="preserve">000 1 01 02000 01 0000 110</t>
  </si>
  <si>
    <t xml:space="preserve">Налог на доходы физических лиц</t>
  </si>
  <si>
    <t xml:space="preserve">000 1 03 00000 00 0000 000</t>
  </si>
  <si>
    <t xml:space="preserve">НАЛОГИ НА ТОВАРЫ (РАБОТЫ, УСЛУГИ), РЕАЛИЗУЕМЫЕ НА ТЕРРИТОРИИ РОССИЙСКОЙ ФЕДЕРАЦИИ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</si>
  <si>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</si>
  <si>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</si>
  <si>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</si>
  <si>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</si>
  <si>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</si>
  <si>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</si>
  <si>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</si>
  <si>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</si>
  <si>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000 1 05 04000 02 0000 110</t>
  </si>
  <si>
    <t xml:space="preserve">Налог, взимаемый в связи с применением патентной системы налогообложения</t>
  </si>
  <si>
    <t xml:space="preserve">000 1 06 00000 00 0000 000</t>
  </si>
  <si>
    <t xml:space="preserve">НАЛОГИ НА ИМУЩЕСТВО</t>
  </si>
  <si>
    <t xml:space="preserve">000 1 06 02000 02 0000 110</t>
  </si>
  <si>
    <t xml:space="preserve">Налог на имущество организаций</t>
  </si>
  <si>
    <t xml:space="preserve">000 1 08 00000 00 0000 000</t>
  </si>
  <si>
    <t xml:space="preserve">ГОСУДАРСТВЕННАЯ ПОШЛИНА</t>
  </si>
  <si>
    <t xml:space="preserve">000 1 08 03000 01 0000 110</t>
  </si>
  <si>
    <t xml:space="preserve">Государственная пошлина по делам, рассматриваемым в судах общей юрисдикции, мировыми судьями</t>
  </si>
  <si>
    <t xml:space="preserve"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</si>
  <si>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</si>
  <si>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</si>
  <si>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</si>
  <si>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000 1 11 05000 00 0000 120</t>
  </si>
  <si>
    <t xml:space="preserve"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</si>
  <si>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</t>
  </si>
  <si>
    <t xml:space="preserve">000 1 11 07000 00 0000 120</t>
  </si>
  <si>
    <t xml:space="preserve">Платежи от государственных  и муниципальных унитарных предприятий</t>
  </si>
  <si>
    <t xml:space="preserve">000 1 11 09000 00 0000 120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</si>
  <si>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</si>
  <si>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</si>
  <si>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</si>
  <si>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</si>
  <si>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</si>
  <si>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</si>
  <si>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</si>
  <si>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000 1 13 01000 00 0000 130</t>
  </si>
  <si>
    <t xml:space="preserve">Доходы от оказания платных услуг (работ)</t>
  </si>
  <si>
    <t xml:space="preserve">000 1 13 02000 00 0000 130</t>
  </si>
  <si>
    <t xml:space="preserve">Доходы от компенсации затрат государства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</si>
  <si>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</si>
  <si>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</si>
  <si>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</si>
  <si>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 же имущества государственных и муниципальных унитарных предприятий, в том числе казенных)</t>
  </si>
  <si>
    <t xml:space="preserve">000 1 14 06000 00 0000 430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</si>
  <si>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</si>
  <si>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000 1 16 00000 00 0000 000</t>
  </si>
  <si>
    <t xml:space="preserve">ШТРАФЫ, САНКЦИИ, ВОЗМЕЩЕНИЕ УЩЕРБА</t>
  </si>
  <si>
    <t xml:space="preserve">000 1 16 03010 01 0000 140</t>
  </si>
  <si>
    <t xml:space="preserve">Денежные взыскания (штрафы) за нарушение законодательства о налогах и сборах, предусмотренные статьями 116, 118, 119,1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</si>
  <si>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000 1 16 02000 02 0000 140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</si>
  <si>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</si>
  <si>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000 1 16 07000 01 0000 140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</si>
  <si>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</si>
  <si>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000 1 16 10000 00 0000 140</t>
  </si>
  <si>
    <t xml:space="preserve">Платежи в целях возмещения причиненного ущерба (убытков)</t>
  </si>
  <si>
    <t xml:space="preserve">000 1 16 11000 00 0000 140</t>
  </si>
  <si>
    <t xml:space="preserve">Платежи, уплачиваемые в целях возмещения вреда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</si>
  <si>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</si>
  <si>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</si>
  <si>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</si>
  <si>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</si>
  <si>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</si>
  <si>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</si>
  <si>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000 2 02 15001 00 0000 150</t>
  </si>
  <si>
    <t xml:space="preserve">Дотации на выравнивание бюджетной обеспеченности</t>
  </si>
  <si>
    <t xml:space="preserve">912 2 02 15001 05 0000 150</t>
  </si>
  <si>
    <t xml:space="preserve">Дотации бюджетам муниципальных районов на выравнивание бюджетной обеспеченности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</si>
  <si>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</si>
  <si>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</si>
  <si>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</si>
  <si>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</si>
  <si>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936 2 02 20216 05 0000 150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</si>
  <si>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</si>
  <si>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000 2 02 25179 00 0000 150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</si>
  <si>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
объединениями в общеобразовательных организациях</t>
  </si>
  <si>
    <t xml:space="preserve">941 2 02 25179 05 0000 150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</si>
  <si>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</si>
  <si>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000 2 02 25304 00 0000 150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</si>
  <si>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</si>
  <si>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941 2 02 25304 05 0000 150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</si>
  <si>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</si>
  <si>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000 2 02 25511 00 0000 150</t>
  </si>
  <si>
    <t xml:space="preserve">Субсидии бюджетам на проведение комплексных кадастровых работ</t>
  </si>
  <si>
    <t xml:space="preserve">936 2 02 25511 05 0000 150</t>
  </si>
  <si>
    <t xml:space="preserve">Субсидии бюджетам муниципальных районов на проведение комплексных кадастровых работ</t>
  </si>
  <si>
    <t xml:space="preserve">000 2 02 25519 00 0000 150</t>
  </si>
  <si>
    <t xml:space="preserve">Субсидии бюджетам на поддержку отрасли культуры</t>
  </si>
  <si>
    <t xml:space="preserve">940 2 02 25519 05 0000 150</t>
  </si>
  <si>
    <t xml:space="preserve">Субсидии бюджетам муниципальных районов на поддержку отрасли культуры</t>
  </si>
  <si>
    <t xml:space="preserve">000 2 02 29999 00 0000 150</t>
  </si>
  <si>
    <t xml:space="preserve">Прочие субсидии </t>
  </si>
  <si>
    <t xml:space="preserve">912 2 02 29999 05 0000 150</t>
  </si>
  <si>
    <t xml:space="preserve">Прочие субсидии бюджетам муниципальных районов</t>
  </si>
  <si>
    <t xml:space="preserve">936 2 02 29999 05 0000 150</t>
  </si>
  <si>
    <t xml:space="preserve">941 2 02 29999 05 0000 150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</si>
  <si>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</si>
  <si>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</si>
  <si>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000 2 02 03002 00 0000 151</t>
  </si>
  <si>
    <t xml:space="preserve">Субвенции бюджетам на осуществление полномочий по подготовке проведения статистических переписей</t>
  </si>
  <si>
    <t xml:space="preserve">936 2 02 03002 05 0000 151</t>
  </si>
  <si>
    <t xml:space="preserve">Субвенции бюджетам муниципальных районов на осуществление полномочий по подготовке проведения статистических переписей</t>
  </si>
  <si>
    <t xml:space="preserve">000 2 02 03007 00 0000 151
</t>
  </si>
  <si>
    <t xml:space="preserve"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</si>
  <si>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936 2 02 03007 05 0000 151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</si>
  <si>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</si>
  <si>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000 2 02 30024 00 0000 150</t>
  </si>
  <si>
    <t xml:space="preserve">Субвенции местным бюджетам на выполнение передаваемых полномочий субъектов  Российской Федерации</t>
  </si>
  <si>
    <t xml:space="preserve">912 2 02 30024 05 0000 150</t>
  </si>
  <si>
    <t xml:space="preserve">Субвенции бюджетам муниципальных районов на выполнение передаваемых полномочий субъектов  Российской Федерации</t>
  </si>
  <si>
    <t xml:space="preserve">922 2 02 03024 05 0000 151</t>
  </si>
  <si>
    <t xml:space="preserve">936 2 02 30024 05 0000 150</t>
  </si>
  <si>
    <t xml:space="preserve">940 2 02 30024 05 0000 150</t>
  </si>
  <si>
    <t xml:space="preserve">941 2 02 30024 05 0000 150</t>
  </si>
  <si>
    <t xml:space="preserve">000 2 02 30027 00 0000 150</t>
  </si>
  <si>
    <t xml:space="preserve">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</si>
  <si>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936 2 02 30027 05 0000 150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</si>
  <si>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</si>
  <si>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000 2 02 30029 00 0000 150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</si>
  <si>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</si>
  <si>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941 2 02 30029 05 0000 150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</si>
  <si>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</si>
  <si>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000 2 02 35082 00 0000 150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</si>
  <si>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</si>
  <si>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 xml:space="preserve">936 2 02 35082 05 0000 150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</si>
  <si>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</si>
  <si>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000 2 02 35120 00 0000 150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</si>
  <si>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</si>
  <si>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936 2 02 35120 05 0000 150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</si>
  <si>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</si>
  <si>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000 2 02 35544 00 0000 150</t>
  </si>
  <si>
    <t xml:space="preserve"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</si>
  <si>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 xml:space="preserve">936 2 02 35544 05 0000 150</t>
  </si>
  <si>
    <t xml:space="preserve"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</si>
  <si>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 xml:space="preserve">000 2 02 03098 00 0000 151</t>
  </si>
  <si>
    <t xml:space="preserve"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</si>
  <si>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 xml:space="preserve">936 2 02 03098 05 0000 151</t>
  </si>
  <si>
    <t xml:space="preserve"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</si>
  <si>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 xml:space="preserve">000 2 02 03099 00 0000 151</t>
  </si>
  <si>
    <t xml:space="preserve"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</si>
  <si>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 xml:space="preserve">936 2 02 03099 05 0000 151</t>
  </si>
  <si>
    <t xml:space="preserve"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</si>
  <si>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 xml:space="preserve">000 2 02 03107 00 0000 151</t>
  </si>
  <si>
    <t xml:space="preserve"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</si>
  <si>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 xml:space="preserve">936 2 02 03107 05 0000 151</t>
  </si>
  <si>
    <t xml:space="preserve"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</si>
  <si>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 xml:space="preserve">000 2 02 03108 00 0000 151</t>
  </si>
  <si>
    <t xml:space="preserve"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</si>
  <si>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936 2 02 03108 05 0000 151</t>
  </si>
  <si>
    <t xml:space="preserve"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</si>
  <si>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000 2 02 03115 00 0000 151</t>
  </si>
  <si>
    <t xml:space="preserve"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</si>
  <si>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936 2 02 03115 05 0000 151</t>
  </si>
  <si>
    <t xml:space="preserve"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</si>
  <si>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000 2 02 39999 00 0000 150</t>
  </si>
  <si>
    <t xml:space="preserve">Прочие субвенции</t>
  </si>
  <si>
    <t xml:space="preserve">936 2 02 03999 05 0000 151</t>
  </si>
  <si>
    <t xml:space="preserve">Прочие субвенции бюджетам муниципальных районов</t>
  </si>
  <si>
    <t xml:space="preserve">941 2 02 39999 05 0000 150</t>
  </si>
  <si>
    <t xml:space="preserve">000 2 02 40000 00 0000 150</t>
  </si>
  <si>
    <t xml:space="preserve">ИНЫЕ МЕЖБЮДЖЕТНЫЕ ТРАНСФЕРТЫ</t>
  </si>
  <si>
    <t xml:space="preserve">942 2 02 40014 05 0000 150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</si>
  <si>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</si>
  <si>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000 2 02 40014 00 0000 150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</si>
  <si>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</si>
  <si>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943 2 02 40014 05 0000 150</t>
  </si>
  <si>
    <t xml:space="preserve">000 2 02 45303 00 0000 150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</si>
  <si>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</si>
  <si>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941 2 02 45303 05 0000 150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</si>
  <si>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</si>
  <si>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941 2 0249999 05 0000 151</t>
  </si>
  <si>
    <t xml:space="preserve">Прочие межбюджетные трансферты, передаваемые бюджетам муниципальных районов</t>
  </si>
  <si>
    <t xml:space="preserve">000 2 04 00000 00 0000 000</t>
  </si>
  <si>
    <t xml:space="preserve">БЕЗВОЗМЕЗДНЫЕ ПОСТУПЛЕНИЯ ОТ НЕГОСУДАРСТВЕННЫХ ОРГАНИЗАЦИЙ</t>
  </si>
  <si>
    <t xml:space="preserve">000 2 04 05000 05 0000 150</t>
  </si>
  <si>
    <t xml:space="preserve">Безвозмездные поступления от негосударственных организаций в бюджеты муниципальных районов</t>
  </si>
  <si>
    <t xml:space="preserve">000 2 04 05099 05 0000 150</t>
  </si>
  <si>
    <t xml:space="preserve">Прочие безвозмездные поступления от негосударственных организаций в бюджеты муниципальных районов</t>
  </si>
  <si>
    <t xml:space="preserve">936 2 04 05099 05 0000 150</t>
  </si>
  <si>
    <t xml:space="preserve">000 2 07 00000 00 0000 000</t>
  </si>
  <si>
    <t xml:space="preserve">ПРОЧИЕ БЕЗВОЗМЕЗДНЫЕ ПОСТУПЛЕНИЯ</t>
  </si>
  <si>
    <t xml:space="preserve">000 2 07 05000 05 0000 150</t>
  </si>
  <si>
    <t xml:space="preserve">Прочие безвозмездные поступления в бюджеты муниципальных районов</t>
  </si>
  <si>
    <t xml:space="preserve">000 2 07 05010 05 0000 150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</si>
  <si>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</si>
  <si>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 xml:space="preserve">936 2 07 05010 05 0000 150</t>
  </si>
  <si>
    <t xml:space="preserve">000 2 07 05030 05 0000 150</t>
  </si>
  <si>
    <t xml:space="preserve">936 2 07 05030 05 0000 150</t>
  </si>
  <si>
    <t xml:space="preserve">940 2 07 05030 05 0000 150</t>
  </si>
  <si>
    <t xml:space="preserve">941 2 07 05030 05 0000 150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</si>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</sst>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0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  <numFmt numFmtId="165" formatCode="_-* #,##0.0_р_._-;\-* #,##0.0_р_._-;_-* &quot;-&quot;??_р_._-;_-@_-"/>
    <numFmt numFmtId="166" formatCode="_-* #,##0.0\ _₽_-;\-* #,##0.0\ _₽_-;_-* &quot;-&quot;?\ _₽_-;_-@_-"/>
    <numFmt numFmtId="167" formatCode="000000"/>
    <numFmt numFmtId="168" formatCode="0.000"/>
    <numFmt numFmtId="169" formatCode="#,##0.000"/>
  </numFmts>
  <fonts count="30">
    <font>
      <sz val="10.000000"/>
      <color theme="1"/>
      <name val="Arial"/>
    </font>
    <font>
      <sz val="12.000000"/>
      <name val="Calibri"/>
    </font>
    <font>
      <sz val="12.000000"/>
      <color indexed="65"/>
      <name val="Calibri"/>
    </font>
    <font>
      <i/>
      <sz val="9.000000"/>
      <name val="Cambria"/>
    </font>
    <font>
      <sz val="12.000000"/>
      <color indexed="62"/>
      <name val="Calibri"/>
    </font>
    <font>
      <b/>
      <sz val="12.000000"/>
      <color indexed="63"/>
      <name val="Calibri"/>
    </font>
    <font>
      <b/>
      <sz val="12.000000"/>
      <color indexed="52"/>
      <name val="Calibri"/>
    </font>
    <font>
      <u/>
      <sz val="10.000000"/>
      <color indexed="4"/>
      <name val="Arial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2.000000"/>
      <name val="Calibri"/>
    </font>
    <font>
      <b/>
      <sz val="12.000000"/>
      <color indexed="65"/>
      <name val="Calibri"/>
    </font>
    <font>
      <b/>
      <sz val="18.000000"/>
      <color indexed="56"/>
      <name val="Cambria"/>
    </font>
    <font>
      <sz val="12.000000"/>
      <color indexed="60"/>
      <name val="Calibri"/>
    </font>
    <font>
      <u/>
      <sz val="10.000000"/>
      <color indexed="20"/>
      <name val="Arial"/>
    </font>
    <font>
      <sz val="12.000000"/>
      <color indexed="20"/>
      <name val="Calibri"/>
    </font>
    <font>
      <i/>
      <sz val="12.000000"/>
      <color indexed="23"/>
      <name val="Calibri"/>
    </font>
    <font>
      <sz val="12.000000"/>
      <color indexed="52"/>
      <name val="Calibri"/>
    </font>
    <font>
      <sz val="10.000000"/>
      <name val="Arial"/>
    </font>
    <font>
      <sz val="12.000000"/>
      <color indexed="2"/>
      <name val="Calibri"/>
    </font>
    <font>
      <sz val="12.000000"/>
      <color indexed="17"/>
      <name val="Calibri"/>
    </font>
    <font>
      <b/>
      <sz val="12.000000"/>
      <name val="Times New Roman"/>
    </font>
    <font>
      <sz val="10.000000"/>
      <name val="Times New Roman"/>
    </font>
    <font>
      <sz val="11.000000"/>
      <name val="Times New Roman"/>
    </font>
    <font>
      <sz val="12.000000"/>
      <name val="Times New Roman"/>
    </font>
    <font>
      <b/>
      <sz val="11.000000"/>
      <name val="Times New Roman"/>
    </font>
    <font>
      <sz val="13.000000"/>
      <name val="Times New Roman"/>
    </font>
    <font>
      <b/>
      <u/>
      <sz val="11.000000"/>
      <name val="Times New Roman"/>
    </font>
    <font>
      <sz val="10.000000"/>
      <color indexed="2"/>
      <name val="Arial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theme="0" tint="0"/>
        <bgColor theme="0" tint="0"/>
      </patternFill>
    </fill>
  </fills>
  <borders count="18">
    <border>
      <left style="none"/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hair">
        <color auto="1"/>
      </bottom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52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3" fillId="0" borderId="1" numFmtId="49" applyNumberFormat="1" applyFont="1" applyFill="1" applyBorder="1">
      <alignment horizontal="left" indent="1" vertical="center" wrapText="1"/>
    </xf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4" fillId="7" borderId="2" numFmtId="0" applyNumberFormat="1" applyFont="1" applyFill="1" applyBorder="1"/>
    <xf fontId="5" fillId="20" borderId="3" numFmtId="0" applyNumberFormat="1" applyFont="1" applyFill="1" applyBorder="1"/>
    <xf fontId="6" fillId="20" borderId="2" numFmtId="0" applyNumberFormat="1" applyFont="1" applyFill="1" applyBorder="1"/>
    <xf fontId="7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10" fillId="0" borderId="6" numFmtId="0" applyNumberFormat="1" applyFont="1" applyFill="1" applyBorder="1"/>
    <xf fontId="10" fillId="0" borderId="0" numFmtId="0" applyNumberFormat="1" applyFont="1" applyFill="1" applyBorder="1"/>
    <xf fontId="11" fillId="0" borderId="7" numFmtId="0" applyNumberFormat="1" applyFont="1" applyFill="1" applyBorder="1"/>
    <xf fontId="12" fillId="21" borderId="8" numFmtId="0" applyNumberFormat="1" applyFont="1" applyFill="1" applyBorder="1"/>
    <xf fontId="13" fillId="0" borderId="0" numFmtId="0" applyNumberFormat="1" applyFont="1" applyFill="1" applyBorder="1"/>
    <xf fontId="14" fillId="22" borderId="0" numFmtId="0" applyNumberFormat="1" applyFont="1" applyFill="1" applyBorder="1"/>
    <xf fontId="0" fillId="0" borderId="0" numFmtId="0" applyNumberFormat="1" applyFont="1" applyFill="1" applyBorder="1"/>
    <xf fontId="15" fillId="0" borderId="0" numFmtId="0" applyNumberFormat="1" applyFont="1" applyFill="1" applyBorder="1">
      <alignment vertical="top"/>
    </xf>
    <xf fontId="16" fillId="3" borderId="0" numFmtId="0" applyNumberFormat="1" applyFont="1" applyFill="1" applyBorder="1"/>
    <xf fontId="17" fillId="0" borderId="0" numFmtId="0" applyNumberFormat="1" applyFont="1" applyFill="1" applyBorder="1"/>
    <xf fontId="0" fillId="23" borderId="9" numFmtId="0" applyNumberFormat="1" applyFont="1" applyFill="1" applyBorder="1"/>
    <xf fontId="0" fillId="0" borderId="0" numFmtId="9" applyNumberFormat="1" applyFont="1" applyFill="1" applyBorder="1"/>
    <xf fontId="18" fillId="0" borderId="10" numFmtId="0" applyNumberFormat="1" applyFont="1" applyFill="1" applyBorder="1"/>
    <xf fontId="19" fillId="0" borderId="0" numFmtId="0" applyNumberFormat="1" applyFont="1" applyFill="1" applyBorder="1"/>
    <xf fontId="20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1" fillId="4" borderId="0" numFmtId="0" applyNumberFormat="1" applyFont="1" applyFill="1" applyBorder="1"/>
  </cellStyleXfs>
  <cellXfs count="58">
    <xf fontId="0" fillId="0" borderId="0" numFmtId="0" xfId="0"/>
    <xf fontId="0" fillId="0" borderId="0" numFmtId="0" xfId="0" applyAlignment="1">
      <alignment horizontal="left"/>
    </xf>
    <xf fontId="0" fillId="0" borderId="0" numFmtId="0" xfId="0" applyAlignment="1">
      <alignment horizontal="left"/>
    </xf>
    <xf fontId="22" fillId="0" borderId="11" numFmtId="0" xfId="0" applyFont="1" applyBorder="1" applyAlignment="1">
      <alignment horizontal="center" wrapText="1"/>
    </xf>
    <xf fontId="22" fillId="0" borderId="12" numFmtId="0" xfId="0" applyFont="1" applyBorder="1" applyAlignment="1">
      <alignment horizontal="center" wrapText="1"/>
    </xf>
    <xf fontId="22" fillId="0" borderId="13" numFmtId="0" xfId="0" applyFont="1" applyBorder="1" applyAlignment="1">
      <alignment horizontal="center" wrapText="1"/>
    </xf>
    <xf fontId="0" fillId="0" borderId="0" numFmtId="0" xfId="0"/>
    <xf fontId="23" fillId="0" borderId="0" numFmtId="0" xfId="0" applyFont="1" applyAlignment="1">
      <alignment horizontal="right"/>
    </xf>
    <xf fontId="24" fillId="0" borderId="14" numFmtId="0" xfId="0" applyFont="1" applyBorder="1" applyAlignment="1">
      <alignment horizontal="center" vertical="top" wrapText="1"/>
    </xf>
    <xf fontId="25" fillId="0" borderId="14" numFmtId="0" xfId="0" applyFont="1" applyBorder="1" applyAlignment="1">
      <alignment horizontal="center" vertical="top" wrapText="1"/>
    </xf>
    <xf fontId="24" fillId="0" borderId="14" numFmtId="0" xfId="0" applyFont="1" applyBorder="1" applyAlignment="1">
      <alignment vertical="top" wrapText="1"/>
    </xf>
    <xf fontId="26" fillId="0" borderId="14" numFmtId="0" xfId="0" applyFont="1" applyBorder="1" applyAlignment="1">
      <alignment vertical="top" wrapText="1"/>
    </xf>
    <xf fontId="26" fillId="0" borderId="14" numFmtId="164" xfId="0" applyNumberFormat="1" applyFont="1" applyBorder="1" applyAlignment="1">
      <alignment horizontal="right" vertical="top" wrapText="1"/>
    </xf>
    <xf fontId="0" fillId="0" borderId="0" numFmtId="164" xfId="0" applyNumberFormat="1"/>
    <xf fontId="24" fillId="0" borderId="14" numFmtId="164" xfId="0" applyNumberFormat="1" applyFont="1" applyBorder="1" applyAlignment="1">
      <alignment horizontal="right" vertical="top" wrapText="1"/>
    </xf>
    <xf fontId="26" fillId="0" borderId="14" numFmtId="164" xfId="0" applyNumberFormat="1" applyFont="1" applyBorder="1" applyAlignment="1">
      <alignment vertical="top"/>
    </xf>
    <xf fontId="24" fillId="24" borderId="14" numFmtId="164" xfId="0" applyNumberFormat="1" applyFont="1" applyFill="1" applyBorder="1" applyAlignment="1">
      <alignment horizontal="right" vertical="top" wrapText="1"/>
    </xf>
    <xf fontId="24" fillId="0" borderId="14" numFmtId="0" xfId="0" applyFont="1" applyBorder="1" applyAlignment="1">
      <alignment horizontal="left" vertical="top" wrapText="1"/>
    </xf>
    <xf fontId="26" fillId="0" borderId="14" numFmtId="0" xfId="0" applyFont="1" applyBorder="1" applyAlignment="1">
      <alignment horizontal="left" vertical="top" wrapText="1"/>
    </xf>
    <xf fontId="24" fillId="0" borderId="14" numFmtId="0" xfId="41" applyFont="1" applyBorder="1" applyAlignment="1">
      <alignment vertical="top" wrapText="1"/>
    </xf>
    <xf fontId="24" fillId="0" borderId="14" numFmtId="0" xfId="0" applyFont="1" applyBorder="1" applyAlignment="1">
      <alignment vertical="top"/>
    </xf>
    <xf fontId="0" fillId="0" borderId="13" numFmtId="0" xfId="0" applyBorder="1" applyAlignment="1">
      <alignment horizontal="left" wrapText="1"/>
    </xf>
    <xf fontId="0" fillId="0" borderId="0" numFmtId="0" xfId="0" applyAlignment="1">
      <alignment horizontal="left" wrapText="1"/>
    </xf>
    <xf fontId="24" fillId="0" borderId="14" numFmtId="0" xfId="0" applyFont="1" applyBorder="1" applyAlignment="1">
      <alignment wrapText="1"/>
    </xf>
    <xf fontId="23" fillId="0" borderId="14" numFmtId="0" xfId="0" applyFont="1" applyBorder="1" applyAlignment="1">
      <alignment vertical="top" wrapText="1"/>
    </xf>
    <xf fontId="24" fillId="0" borderId="14" numFmtId="0" xfId="0" applyFont="1" applyBorder="1" applyAlignment="1">
      <alignment horizontal="justify" vertical="top" wrapText="1"/>
    </xf>
    <xf fontId="24" fillId="0" borderId="0" numFmtId="0" xfId="0" applyFont="1" applyAlignment="1">
      <alignment horizontal="justify" vertical="top"/>
    </xf>
    <xf fontId="0" fillId="0" borderId="0" numFmtId="2" xfId="0" applyNumberFormat="1"/>
    <xf fontId="24" fillId="24" borderId="14" numFmtId="164" xfId="0" applyNumberFormat="1" applyFont="1" applyFill="1" applyBorder="1" applyAlignment="1">
      <alignment horizontal="right" vertical="top"/>
    </xf>
    <xf fontId="26" fillId="0" borderId="14" numFmtId="165" xfId="50" applyNumberFormat="1" applyFont="1" applyBorder="1" applyAlignment="1">
      <alignment horizontal="right" vertical="top" wrapText="1"/>
    </xf>
    <xf fontId="0" fillId="0" borderId="0" numFmtId="166" xfId="0" applyNumberFormat="1"/>
    <xf fontId="24" fillId="0" borderId="14" numFmtId="167" xfId="19" applyNumberFormat="1" applyFont="1" applyBorder="1" applyAlignment="1">
      <alignment vertical="top" wrapText="1"/>
    </xf>
    <xf fontId="24" fillId="0" borderId="15" numFmtId="49" xfId="0" applyNumberFormat="1" applyFont="1" applyBorder="1" applyAlignment="1">
      <alignment horizontal="left" vertical="center" wrapText="1"/>
      <protection hidden="0" locked="1"/>
    </xf>
    <xf fontId="24" fillId="24" borderId="16" numFmtId="164" xfId="0" applyNumberFormat="1" applyFont="1" applyFill="1" applyBorder="1" applyAlignment="1">
      <alignment horizontal="right" vertical="top" wrapText="1"/>
    </xf>
    <xf fontId="24" fillId="0" borderId="17" numFmtId="0" xfId="0" applyFont="1" applyBorder="1" applyAlignment="1">
      <alignment wrapText="1"/>
    </xf>
    <xf fontId="24" fillId="0" borderId="0" numFmtId="0" xfId="0" applyFont="1" applyAlignment="1">
      <alignment wrapText="1"/>
    </xf>
    <xf fontId="24" fillId="0" borderId="14" numFmtId="164" xfId="0" applyNumberFormat="1" applyFont="1" applyBorder="1" applyAlignment="1">
      <alignment horizontal="right" vertical="top"/>
    </xf>
    <xf fontId="0" fillId="0" borderId="0" numFmtId="168" xfId="0" applyNumberFormat="1"/>
    <xf fontId="27" fillId="0" borderId="0" numFmtId="0" xfId="0" applyFont="1"/>
    <xf fontId="23" fillId="0" borderId="0" numFmtId="0" xfId="0" applyFont="1"/>
    <xf fontId="0" fillId="0" borderId="0" numFmtId="0" xfId="0" applyAlignment="1">
      <alignment horizontal="center" wrapText="1"/>
    </xf>
    <xf fontId="24" fillId="0" borderId="0" numFmtId="0" xfId="0" applyFont="1"/>
    <xf fontId="28" fillId="0" borderId="0" numFmtId="0" xfId="0" applyFont="1" applyAlignment="1">
      <alignment wrapText="1"/>
    </xf>
    <xf fontId="24" fillId="0" borderId="0" numFmtId="0" xfId="0" applyFont="1" applyAlignment="1">
      <alignment horizontal="center"/>
    </xf>
    <xf fontId="26" fillId="0" borderId="0" numFmtId="0" xfId="0" applyFont="1"/>
    <xf fontId="26" fillId="0" borderId="0" numFmtId="169" xfId="0" applyNumberFormat="1" applyFont="1" applyAlignment="1">
      <alignment horizontal="right" wrapText="1"/>
    </xf>
    <xf fontId="24" fillId="0" borderId="0" numFmtId="169" xfId="0" applyNumberFormat="1" applyFont="1" applyAlignment="1">
      <alignment horizontal="right" wrapText="1"/>
    </xf>
    <xf fontId="26" fillId="0" borderId="0" numFmtId="169" xfId="50" applyNumberFormat="1" applyFont="1" applyAlignment="1">
      <alignment horizontal="right" wrapText="1"/>
    </xf>
    <xf fontId="29" fillId="0" borderId="0" numFmtId="0" xfId="0" applyFont="1"/>
    <xf fontId="26" fillId="0" borderId="0" numFmtId="4" xfId="0" applyNumberFormat="1" applyFont="1" applyAlignment="1">
      <alignment horizontal="right" wrapText="1"/>
    </xf>
    <xf fontId="26" fillId="0" borderId="0" numFmtId="3" xfId="0" applyNumberFormat="1" applyFont="1" applyAlignment="1">
      <alignment horizontal="right" wrapText="1"/>
    </xf>
    <xf fontId="0" fillId="0" borderId="0" numFmtId="0" xfId="0" applyAlignment="1">
      <alignment horizontal="right"/>
    </xf>
    <xf fontId="24" fillId="0" borderId="0" numFmtId="4" xfId="0" applyNumberFormat="1" applyFont="1" applyAlignment="1">
      <alignment horizontal="right" wrapText="1"/>
    </xf>
    <xf fontId="24" fillId="0" borderId="0" numFmtId="0" xfId="0" applyFont="1" applyAlignment="1">
      <alignment vertical="top" wrapText="1"/>
    </xf>
    <xf fontId="24" fillId="0" borderId="0" numFmtId="169" xfId="0" applyNumberFormat="1" applyFont="1" applyAlignment="1">
      <alignment horizontal="right" vertical="top" wrapText="1"/>
    </xf>
    <xf fontId="26" fillId="0" borderId="0" numFmtId="0" xfId="0" applyFont="1" applyAlignment="1">
      <alignment vertical="top" wrapText="1"/>
    </xf>
    <xf fontId="26" fillId="0" borderId="0" numFmtId="169" xfId="0" applyNumberFormat="1" applyFont="1"/>
    <xf fontId="24" fillId="0" borderId="0" numFmtId="169" xfId="0" applyNumberFormat="1" applyFont="1"/>
  </cellXfs>
  <cellStyles count="5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36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Hyperlink" xfId="29" builtinId="8"/>
    <cellStyle name="Currency" xfId="30" builtinId="4"/>
    <cellStyle name="Currency[0]" xfId="31" builtinId="7"/>
    <cellStyle name="Заголовок 1" xfId="32"/>
    <cellStyle name="Заголовок 2" xfId="33"/>
    <cellStyle name="Заголовок 3" xfId="34"/>
    <cellStyle name="Заголовок 4" xfId="35"/>
    <cellStyle name="Итог" xfId="36"/>
    <cellStyle name="Контрольная ячейка" xfId="37"/>
    <cellStyle name="Название" xfId="38"/>
    <cellStyle name="Нейтральный" xfId="39"/>
    <cellStyle name="Normal" xfId="0" builtinId="0"/>
    <cellStyle name="Обычный_Книга1" xfId="40"/>
    <cellStyle name="Followed Hyperlink" xfId="41" builtinId="9"/>
    <cellStyle name="Плохой" xfId="42"/>
    <cellStyle name="Пояснение" xfId="43"/>
    <cellStyle name="Примечание" xfId="44"/>
    <cellStyle name="Percent" xfId="45" builtinId="5"/>
    <cellStyle name="Связанная ячейка" xfId="46"/>
    <cellStyle name="Стиль 1" xfId="47"/>
    <cellStyle name="Текст предупреждения" xfId="48"/>
    <cellStyle name="Comma" xfId="49" builtinId="3"/>
    <cellStyle name="Comma [0]" xfId="50" builtinId="6"/>
    <cellStyle name="Хороший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ntel" id="{E340E2CE-9CC1-EDA0-23C1-14F82E9C479A}" userId="Intel" providerId="Teamlab"/>
  <person displayName="ФУ" id="{31D96F17-691D-001C-F1CC-4EB42CCF09A8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7" personId="{E340E2CE-9CC1-EDA0-23C1-14F82E9C479A}" id="{002C00DC-00FF-48B9-B55F-007A00890028}" done="0">
    <text xml:space="preserve">38 900,3- УСНО дох; 
27 700,3  - УСНО дох-расх
</text>
  </threadedComment>
  <threadedComment ref="D17" personId="{E340E2CE-9CC1-EDA0-23C1-14F82E9C479A}" id="{000B002A-00DC-430F-8255-0085001F00B5}" done="1">
    <text xml:space="preserve">40 850 - УСНО дох; 29 050
 - УСНО дох-расх
</text>
  </threadedComment>
  <threadedComment ref="C26" personId="{E340E2CE-9CC1-EDA0-23C1-14F82E9C479A}" id="{003900BC-00AF-4355-A62A-007D00D3005A}" done="0">
    <text xml:space="preserve">3939,960-аренда земли; 2500
 - аренда имущества
</text>
  </threadedComment>
  <threadedComment ref="D26" personId="{E340E2CE-9CC1-EDA0-23C1-14F82E9C479A}" id="{00510066-002D-46C4-A0E0-00CD0027000B}" done="0">
    <text xml:space="preserve">3940,060-аренда земли; 2500-аренда имущества
</text>
  </threadedComment>
  <threadedComment ref="C33" personId="{31D96F17-691D-001C-F1CC-4EB42CCF09A8}" id="{00E80027-00AA-47BF-B339-0012001900FE}" done="0">
    <text xml:space="preserve">75
 -эксплуатация им-ва; 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A99" zoomScale="125" workbookViewId="0">
      <selection activeCell="D14" activeCellId="0" sqref="D14"/>
    </sheetView>
  </sheetViews>
  <sheetFormatPr baseColWidth="8" defaultRowHeight="12.75" customHeight="1"/>
  <cols>
    <col customWidth="1" min="1" max="1" width="27.5703"/>
    <col customWidth="1" min="2" max="2" width="50.710900000000002"/>
    <col customWidth="1" min="3" max="3" width="12.28125"/>
    <col customWidth="1" min="4" max="4" width="12.00390625"/>
    <col bestFit="1" customWidth="1" min="5" max="5" width="12.425800000000001"/>
    <col bestFit="1" customWidth="1" min="6" max="7" width="9.8554700000000004"/>
  </cols>
  <sheetData>
    <row r="1" ht="12.75">
      <c r="C1" s="1" t="s">
        <v>0</v>
      </c>
    </row>
    <row r="2" ht="12.75">
      <c r="C2" s="1" t="s">
        <v>1</v>
      </c>
    </row>
    <row r="3" ht="12.75">
      <c r="C3" s="1" t="s">
        <v>2</v>
      </c>
    </row>
    <row r="4" ht="12.75">
      <c r="C4" s="1" t="s">
        <v>3</v>
      </c>
    </row>
    <row r="5" ht="12.75">
      <c r="C5" s="2" t="s">
        <v>4</v>
      </c>
    </row>
    <row r="8" ht="57" customHeight="1">
      <c r="A8" s="3" t="s">
        <v>5</v>
      </c>
      <c r="B8" s="4"/>
      <c r="C8" s="4"/>
      <c r="D8" s="5"/>
    </row>
    <row r="9" ht="20.25" customHeight="1">
      <c r="A9" s="6"/>
      <c r="B9" s="6"/>
      <c r="C9" s="7" t="s">
        <v>6</v>
      </c>
      <c r="D9" s="7"/>
    </row>
    <row r="10" ht="28.5">
      <c r="A10" s="8" t="s">
        <v>7</v>
      </c>
      <c r="B10" s="9" t="s">
        <v>8</v>
      </c>
      <c r="C10" s="8" t="s">
        <v>9</v>
      </c>
      <c r="D10" s="8" t="s">
        <v>10</v>
      </c>
    </row>
    <row r="11" ht="24.75" customHeight="1">
      <c r="A11" s="10" t="s">
        <v>11</v>
      </c>
      <c r="B11" s="11" t="s">
        <v>12</v>
      </c>
      <c r="C11" s="12">
        <f>C12+C14+C16+C20+C22+C25+C29+C31+C34+C37</f>
        <v>217992.76000000001</v>
      </c>
      <c r="D11" s="12">
        <f>D12+D14+D16+D20+D22+D25+D29+D31+D34+D37</f>
        <v>228688.96000000002</v>
      </c>
      <c r="F11" s="13"/>
      <c r="G11" s="13"/>
    </row>
    <row r="12" ht="19.5" customHeight="1">
      <c r="A12" s="10" t="s">
        <v>13</v>
      </c>
      <c r="B12" s="11" t="s">
        <v>14</v>
      </c>
      <c r="C12" s="12">
        <f>C13</f>
        <v>75889.100000000006</v>
      </c>
      <c r="D12" s="12">
        <f>D13</f>
        <v>81403.399999999994</v>
      </c>
    </row>
    <row r="13" ht="14.25">
      <c r="A13" s="10" t="s">
        <v>15</v>
      </c>
      <c r="B13" s="10" t="s">
        <v>16</v>
      </c>
      <c r="C13" s="14">
        <v>75889.100000000006</v>
      </c>
      <c r="D13" s="14">
        <v>81403.399999999994</v>
      </c>
      <c r="F13" s="13"/>
      <c r="G13" s="13"/>
      <c r="H13" s="13"/>
    </row>
    <row r="14" ht="45" customHeight="1">
      <c r="A14" s="10" t="s">
        <v>17</v>
      </c>
      <c r="B14" s="11" t="s">
        <v>18</v>
      </c>
      <c r="C14" s="15">
        <f>C15</f>
        <v>12212.299999999999</v>
      </c>
      <c r="D14" s="15">
        <f>D15</f>
        <v>12302.1</v>
      </c>
      <c r="F14" s="13"/>
      <c r="G14" s="13"/>
      <c r="H14" s="13"/>
    </row>
    <row r="15" ht="35.25" customHeight="1">
      <c r="A15" s="10" t="s">
        <v>19</v>
      </c>
      <c r="B15" s="10" t="s">
        <v>20</v>
      </c>
      <c r="C15" s="14">
        <v>12212.299999999999</v>
      </c>
      <c r="D15" s="14">
        <v>12302.1</v>
      </c>
      <c r="F15" s="13"/>
      <c r="G15" s="13"/>
      <c r="H15" s="13"/>
    </row>
    <row r="16" ht="14.25">
      <c r="A16" s="10" t="s">
        <v>21</v>
      </c>
      <c r="B16" s="11" t="s">
        <v>22</v>
      </c>
      <c r="C16" s="12">
        <f>C17+C18+C19</f>
        <v>70233.600000000006</v>
      </c>
      <c r="D16" s="12">
        <f>D17+D18+D19</f>
        <v>73715.5</v>
      </c>
    </row>
    <row r="17" ht="28.5">
      <c r="A17" s="10" t="s">
        <v>23</v>
      </c>
      <c r="B17" s="10" t="s">
        <v>24</v>
      </c>
      <c r="C17" s="16">
        <v>66600.600000000006</v>
      </c>
      <c r="D17" s="14">
        <v>69900</v>
      </c>
      <c r="F17" s="13"/>
      <c r="G17" s="13"/>
    </row>
    <row r="18" ht="14.25">
      <c r="A18" s="10" t="s">
        <v>25</v>
      </c>
      <c r="B18" s="10" t="s">
        <v>26</v>
      </c>
      <c r="C18" s="14">
        <v>105</v>
      </c>
      <c r="D18" s="14">
        <v>111.5</v>
      </c>
    </row>
    <row r="19" ht="28.5">
      <c r="A19" s="10" t="s">
        <v>27</v>
      </c>
      <c r="B19" s="10" t="s">
        <v>28</v>
      </c>
      <c r="C19" s="14">
        <v>3528</v>
      </c>
      <c r="D19" s="14">
        <v>3704</v>
      </c>
      <c r="F19" s="13"/>
    </row>
    <row r="20" ht="14.25">
      <c r="A20" s="10" t="s">
        <v>29</v>
      </c>
      <c r="B20" s="11" t="s">
        <v>30</v>
      </c>
      <c r="C20" s="12">
        <f>C21</f>
        <v>22928.099999999999</v>
      </c>
      <c r="D20" s="12">
        <f>D21</f>
        <v>24529.200000000001</v>
      </c>
    </row>
    <row r="21" ht="16.5" customHeight="1">
      <c r="A21" s="10" t="s">
        <v>31</v>
      </c>
      <c r="B21" s="10" t="s">
        <v>32</v>
      </c>
      <c r="C21" s="14">
        <v>22928.099999999999</v>
      </c>
      <c r="D21" s="14">
        <v>24529.200000000001</v>
      </c>
    </row>
    <row r="22" ht="16.5" customHeight="1">
      <c r="A22" s="17" t="s">
        <v>33</v>
      </c>
      <c r="B22" s="18" t="s">
        <v>34</v>
      </c>
      <c r="C22" s="12">
        <f>C23+C24</f>
        <v>246</v>
      </c>
      <c r="D22" s="12">
        <f>D23+D24</f>
        <v>255</v>
      </c>
    </row>
    <row r="23" ht="31.5" customHeight="1">
      <c r="A23" s="17" t="s">
        <v>35</v>
      </c>
      <c r="B23" s="17" t="s">
        <v>36</v>
      </c>
      <c r="C23" s="14">
        <v>216</v>
      </c>
      <c r="D23" s="14">
        <v>225</v>
      </c>
      <c r="G23" s="13"/>
    </row>
    <row r="24" ht="48.75" customHeight="1">
      <c r="A24" s="17" t="s">
        <v>37</v>
      </c>
      <c r="B24" s="10" t="s">
        <v>38</v>
      </c>
      <c r="C24" s="14">
        <v>30</v>
      </c>
      <c r="D24" s="14">
        <v>30</v>
      </c>
      <c r="G24" s="13"/>
    </row>
    <row r="25" ht="46.5" customHeight="1">
      <c r="A25" s="10" t="s">
        <v>39</v>
      </c>
      <c r="B25" s="11" t="s">
        <v>40</v>
      </c>
      <c r="C25" s="12">
        <f>C26+C27+C28</f>
        <v>6749.96</v>
      </c>
      <c r="D25" s="12">
        <f>D26+D27+D28</f>
        <v>6750.0600000000004</v>
      </c>
    </row>
    <row r="26" ht="108.75" customHeight="1">
      <c r="A26" s="10" t="s">
        <v>41</v>
      </c>
      <c r="B26" s="10" t="s">
        <v>42</v>
      </c>
      <c r="C26" s="14">
        <v>6439.96</v>
      </c>
      <c r="D26" s="14">
        <v>6440.0600000000004</v>
      </c>
      <c r="G26" s="13"/>
      <c r="J26" t="s">
        <v>43</v>
      </c>
    </row>
    <row r="27" ht="28.5">
      <c r="A27" s="10" t="s">
        <v>44</v>
      </c>
      <c r="B27" s="10" t="s">
        <v>45</v>
      </c>
      <c r="C27" s="16">
        <v>10</v>
      </c>
      <c r="D27" s="16">
        <v>10</v>
      </c>
    </row>
    <row r="28" ht="85.5">
      <c r="A28" s="10" t="s">
        <v>46</v>
      </c>
      <c r="B28" s="10" t="s">
        <v>47</v>
      </c>
      <c r="C28" s="14">
        <v>300</v>
      </c>
      <c r="D28" s="14">
        <v>300</v>
      </c>
      <c r="H28" s="13"/>
    </row>
    <row r="29" ht="28.5">
      <c r="A29" s="10" t="s">
        <v>48</v>
      </c>
      <c r="B29" s="11" t="s">
        <v>49</v>
      </c>
      <c r="C29" s="12">
        <f>C30</f>
        <v>6729.1999999999998</v>
      </c>
      <c r="D29" s="12">
        <f>D30</f>
        <v>6729.1999999999998</v>
      </c>
    </row>
    <row r="30" ht="33.75" customHeight="1">
      <c r="A30" s="10" t="s">
        <v>50</v>
      </c>
      <c r="B30" s="10" t="s">
        <v>51</v>
      </c>
      <c r="C30" s="14">
        <v>6729.1999999999998</v>
      </c>
      <c r="D30" s="14">
        <v>6729.1999999999998</v>
      </c>
    </row>
    <row r="31" ht="28.5">
      <c r="A31" s="10" t="s">
        <v>52</v>
      </c>
      <c r="B31" s="11" t="s">
        <v>53</v>
      </c>
      <c r="C31" s="12">
        <f>C33+C32</f>
        <v>20092.5</v>
      </c>
      <c r="D31" s="12">
        <f>D33+D32</f>
        <v>20092.5</v>
      </c>
    </row>
    <row r="32" ht="14.25">
      <c r="A32" s="19" t="s">
        <v>54</v>
      </c>
      <c r="B32" s="19" t="s">
        <v>55</v>
      </c>
      <c r="C32" s="14">
        <v>20017.5</v>
      </c>
      <c r="D32" s="14">
        <v>20017.5</v>
      </c>
    </row>
    <row r="33" ht="14.25">
      <c r="A33" s="19" t="s">
        <v>56</v>
      </c>
      <c r="B33" s="19" t="s">
        <v>57</v>
      </c>
      <c r="C33" s="14">
        <v>75</v>
      </c>
      <c r="D33" s="14">
        <v>75</v>
      </c>
    </row>
    <row r="34" ht="29.25" customHeight="1">
      <c r="A34" s="10" t="s">
        <v>58</v>
      </c>
      <c r="B34" s="11" t="s">
        <v>59</v>
      </c>
      <c r="C34" s="12">
        <f>C35+C36</f>
        <v>2150</v>
      </c>
      <c r="D34" s="12">
        <f>D35+D36</f>
        <v>2150</v>
      </c>
    </row>
    <row r="35" ht="83.400000000000006" customHeight="1">
      <c r="A35" s="20" t="s">
        <v>60</v>
      </c>
      <c r="B35" s="10" t="s">
        <v>61</v>
      </c>
      <c r="C35" s="14">
        <v>150</v>
      </c>
      <c r="D35" s="14">
        <v>150</v>
      </c>
    </row>
    <row r="36" ht="33.75" customHeight="1">
      <c r="A36" s="10" t="s">
        <v>62</v>
      </c>
      <c r="B36" s="10" t="s">
        <v>63</v>
      </c>
      <c r="C36" s="14">
        <v>2000</v>
      </c>
      <c r="D36" s="14">
        <v>2000</v>
      </c>
      <c r="E36" s="21"/>
      <c r="F36" s="22"/>
      <c r="G36" s="22"/>
      <c r="H36" s="22"/>
      <c r="I36" s="22"/>
      <c r="J36" s="22"/>
      <c r="K36" s="22"/>
    </row>
    <row r="37" ht="18" customHeight="1">
      <c r="A37" s="10" t="s">
        <v>64</v>
      </c>
      <c r="B37" s="11" t="s">
        <v>65</v>
      </c>
      <c r="C37" s="12">
        <f>C39+C40+C41+C42</f>
        <v>762</v>
      </c>
      <c r="D37" s="12">
        <f>D39+D40+D41+D42</f>
        <v>762</v>
      </c>
    </row>
    <row r="38" ht="135" hidden="1">
      <c r="A38" s="10" t="s">
        <v>66</v>
      </c>
      <c r="B38" s="23" t="s">
        <v>67</v>
      </c>
      <c r="C38" s="14"/>
      <c r="D38" s="14"/>
    </row>
    <row r="39" ht="42.75">
      <c r="A39" s="24" t="s">
        <v>68</v>
      </c>
      <c r="B39" s="23" t="s">
        <v>69</v>
      </c>
      <c r="C39" s="14">
        <v>1</v>
      </c>
      <c r="D39" s="14">
        <v>1</v>
      </c>
    </row>
    <row r="40" ht="118.5" customHeight="1">
      <c r="A40" s="24" t="s">
        <v>70</v>
      </c>
      <c r="B40" s="23" t="s">
        <v>71</v>
      </c>
      <c r="C40" s="14">
        <v>10</v>
      </c>
      <c r="D40" s="14">
        <v>10</v>
      </c>
    </row>
    <row r="41" ht="28.5">
      <c r="A41" s="24" t="s">
        <v>72</v>
      </c>
      <c r="B41" s="25" t="s">
        <v>73</v>
      </c>
      <c r="C41" s="14">
        <v>1</v>
      </c>
      <c r="D41" s="14">
        <v>1</v>
      </c>
    </row>
    <row r="42" ht="14.25">
      <c r="A42" s="10" t="s">
        <v>74</v>
      </c>
      <c r="B42" s="26" t="s">
        <v>75</v>
      </c>
      <c r="C42" s="14">
        <v>750</v>
      </c>
      <c r="D42" s="14">
        <v>750</v>
      </c>
    </row>
    <row r="43" s="6" customFormat="1" ht="14.25">
      <c r="A43" s="10" t="s">
        <v>76</v>
      </c>
      <c r="B43" s="11" t="s">
        <v>77</v>
      </c>
      <c r="C43" s="12">
        <f>C44+C110</f>
        <v>430245.64000000001</v>
      </c>
      <c r="D43" s="12">
        <f>D44+D110</f>
        <v>424361.04000000004</v>
      </c>
    </row>
    <row r="44" ht="42.75">
      <c r="A44" s="10" t="s">
        <v>78</v>
      </c>
      <c r="B44" s="11" t="s">
        <v>79</v>
      </c>
      <c r="C44" s="12">
        <f>C45+C48+C63+C99</f>
        <v>428645.64000000001</v>
      </c>
      <c r="D44" s="12">
        <f>D45+D48+D63+D99</f>
        <v>422761.04000000004</v>
      </c>
      <c r="F44" s="27"/>
      <c r="G44" s="27"/>
    </row>
    <row r="45" ht="35.25" customHeight="1">
      <c r="A45" s="10" t="s">
        <v>80</v>
      </c>
      <c r="B45" s="11" t="s">
        <v>81</v>
      </c>
      <c r="C45" s="12">
        <f t="shared" ref="C45:C46" si="0">C46</f>
        <v>51702</v>
      </c>
      <c r="D45" s="12">
        <f t="shared" ref="D45:D46" si="1">D46</f>
        <v>54441</v>
      </c>
      <c r="G45" s="13"/>
    </row>
    <row r="46" ht="21.75" customHeight="1">
      <c r="A46" s="10" t="s">
        <v>82</v>
      </c>
      <c r="B46" s="10" t="s">
        <v>83</v>
      </c>
      <c r="C46" s="14">
        <f t="shared" si="0"/>
        <v>51702</v>
      </c>
      <c r="D46" s="14">
        <f t="shared" si="1"/>
        <v>54441</v>
      </c>
    </row>
    <row r="47" ht="32.25" customHeight="1">
      <c r="A47" s="10" t="s">
        <v>84</v>
      </c>
      <c r="B47" s="10" t="s">
        <v>85</v>
      </c>
      <c r="C47" s="28">
        <v>51702</v>
      </c>
      <c r="D47" s="28">
        <v>54441</v>
      </c>
    </row>
    <row r="48" ht="33.75" customHeight="1">
      <c r="A48" s="10" t="s">
        <v>86</v>
      </c>
      <c r="B48" s="11" t="s">
        <v>87</v>
      </c>
      <c r="C48" s="29">
        <f>C49+C51+C53+C55+C57+C59</f>
        <v>135319.94</v>
      </c>
      <c r="D48" s="29">
        <f>D49+D51+D53+D55+D57+D59</f>
        <v>128834.03999999999</v>
      </c>
    </row>
    <row r="49" ht="93" customHeight="1">
      <c r="A49" s="10" t="s">
        <v>88</v>
      </c>
      <c r="B49" s="10" t="s">
        <v>89</v>
      </c>
      <c r="C49" s="14">
        <f>C50</f>
        <v>50692</v>
      </c>
      <c r="D49" s="14">
        <f>D50</f>
        <v>48158</v>
      </c>
      <c r="E49" s="30"/>
      <c r="F49" s="13"/>
      <c r="G49" s="13"/>
    </row>
    <row r="50" ht="93.599999999999994" customHeight="1">
      <c r="A50" s="10" t="s">
        <v>90</v>
      </c>
      <c r="B50" s="10" t="s">
        <v>91</v>
      </c>
      <c r="C50" s="14">
        <v>50692</v>
      </c>
      <c r="D50" s="14">
        <v>48158</v>
      </c>
      <c r="G50" s="13"/>
    </row>
    <row r="51" ht="72" customHeight="1">
      <c r="A51" s="10" t="s">
        <v>92</v>
      </c>
      <c r="B51" s="31" t="s">
        <v>93</v>
      </c>
      <c r="C51" s="14">
        <f>C52</f>
        <v>2013.1000000000001</v>
      </c>
      <c r="D51" s="14">
        <f>D52</f>
        <v>2401.3000000000002</v>
      </c>
      <c r="G51" s="13"/>
    </row>
    <row r="52" ht="69" customHeight="1">
      <c r="A52" s="10" t="s">
        <v>94</v>
      </c>
      <c r="B52" s="32" t="s">
        <v>95</v>
      </c>
      <c r="C52" s="33">
        <f>2012.7+0.4</f>
        <v>2013.1000000000001</v>
      </c>
      <c r="D52" s="16">
        <f>2283.8+117.5</f>
        <v>2401.3000000000002</v>
      </c>
      <c r="G52" s="13"/>
    </row>
    <row r="53" ht="58.5" customHeight="1">
      <c r="A53" s="10" t="s">
        <v>96</v>
      </c>
      <c r="B53" s="34" t="s">
        <v>97</v>
      </c>
      <c r="C53" s="14">
        <f>C54</f>
        <v>7770</v>
      </c>
      <c r="D53" s="14">
        <f>D54</f>
        <v>7770</v>
      </c>
      <c r="G53" s="13"/>
    </row>
    <row r="54" ht="71.25">
      <c r="A54" s="10" t="s">
        <v>98</v>
      </c>
      <c r="B54" s="35" t="s">
        <v>99</v>
      </c>
      <c r="C54" s="16">
        <f>8289-519</f>
        <v>7770</v>
      </c>
      <c r="D54" s="16">
        <f>8277-507</f>
        <v>7770</v>
      </c>
      <c r="G54" s="13"/>
    </row>
    <row r="55" ht="28.5">
      <c r="A55" s="10" t="s">
        <v>100</v>
      </c>
      <c r="B55" s="17" t="s">
        <v>101</v>
      </c>
      <c r="C55" s="14">
        <f>C56</f>
        <v>2617.1999999999998</v>
      </c>
      <c r="D55" s="14">
        <f>D56</f>
        <v>3527.5</v>
      </c>
      <c r="G55" s="13"/>
    </row>
    <row r="56" ht="28.5">
      <c r="A56" s="10" t="s">
        <v>102</v>
      </c>
      <c r="B56" s="10" t="s">
        <v>103</v>
      </c>
      <c r="C56" s="14">
        <v>2617.1999999999998</v>
      </c>
      <c r="D56" s="14">
        <v>3527.5</v>
      </c>
      <c r="G56" s="13"/>
    </row>
    <row r="57" ht="14.25">
      <c r="A57" s="10" t="s">
        <v>104</v>
      </c>
      <c r="B57" s="10" t="s">
        <v>105</v>
      </c>
      <c r="C57" s="14">
        <f>C58</f>
        <v>123</v>
      </c>
      <c r="D57" s="14">
        <f>D58</f>
        <v>126.2</v>
      </c>
    </row>
    <row r="58" ht="28.5">
      <c r="A58" s="10" t="s">
        <v>106</v>
      </c>
      <c r="B58" s="10" t="s">
        <v>107</v>
      </c>
      <c r="C58" s="14">
        <v>123</v>
      </c>
      <c r="D58" s="14">
        <v>126.2</v>
      </c>
    </row>
    <row r="59" ht="14.25">
      <c r="A59" s="10" t="s">
        <v>108</v>
      </c>
      <c r="B59" s="10" t="s">
        <v>109</v>
      </c>
      <c r="C59" s="14">
        <f>C60+C61+C62</f>
        <v>72104.639999999999</v>
      </c>
      <c r="D59" s="14">
        <f>D60+D61+D62</f>
        <v>66851.039999999994</v>
      </c>
    </row>
    <row r="60" ht="18" customHeight="1">
      <c r="A60" s="10" t="s">
        <v>110</v>
      </c>
      <c r="B60" s="10" t="s">
        <v>111</v>
      </c>
      <c r="C60" s="36">
        <v>71403</v>
      </c>
      <c r="D60" s="36">
        <v>66149.399999999994</v>
      </c>
    </row>
    <row r="61" ht="18" customHeight="1">
      <c r="A61" s="10" t="s">
        <v>112</v>
      </c>
      <c r="B61" s="10" t="s">
        <v>111</v>
      </c>
      <c r="C61" s="36">
        <f>70.29</f>
        <v>70.290000000000006</v>
      </c>
      <c r="D61" s="36">
        <f>70.29</f>
        <v>70.290000000000006</v>
      </c>
    </row>
    <row r="62" ht="23.25" customHeight="1">
      <c r="A62" s="10" t="s">
        <v>113</v>
      </c>
      <c r="B62" s="10" t="s">
        <v>111</v>
      </c>
      <c r="C62" s="36">
        <f>631.35</f>
        <v>631.35000000000002</v>
      </c>
      <c r="D62" s="36">
        <v>631.35000000000002</v>
      </c>
    </row>
    <row r="63" ht="31.5" customHeight="1">
      <c r="A63" s="11" t="s">
        <v>114</v>
      </c>
      <c r="B63" s="11" t="s">
        <v>115</v>
      </c>
      <c r="C63" s="12">
        <f t="shared" ref="C63:C64" si="2">C70+C76+C78+C80+C82+C96</f>
        <v>230701.29999999999</v>
      </c>
      <c r="D63" s="12">
        <f>D70+D76+D78+D80+D82+D96</f>
        <v>228563.60000000001</v>
      </c>
      <c r="F63" s="13"/>
      <c r="I63" s="27"/>
      <c r="J63" s="27"/>
    </row>
    <row r="64" ht="35.25" hidden="1" customHeight="1">
      <c r="A64" s="10" t="s">
        <v>116</v>
      </c>
      <c r="B64" s="10" t="s">
        <v>117</v>
      </c>
      <c r="C64" s="12">
        <f t="shared" si="2"/>
        <v>38332.599999999999</v>
      </c>
      <c r="D64" s="12">
        <f>D65</f>
        <v>0</v>
      </c>
      <c r="J64" s="37"/>
    </row>
    <row r="65" ht="48.75" hidden="1" customHeight="1">
      <c r="A65" s="10" t="s">
        <v>118</v>
      </c>
      <c r="B65" s="10" t="s">
        <v>119</v>
      </c>
      <c r="C65" s="12"/>
      <c r="D65" s="12"/>
      <c r="J65" s="37"/>
    </row>
    <row r="66" ht="63" hidden="1" customHeight="1">
      <c r="A66" s="10" t="s">
        <v>120</v>
      </c>
      <c r="B66" s="10" t="s">
        <v>121</v>
      </c>
      <c r="C66" s="14">
        <f>C67</f>
        <v>0</v>
      </c>
      <c r="D66" s="14">
        <f>D67</f>
        <v>0</v>
      </c>
      <c r="J66" s="37"/>
    </row>
    <row r="67" ht="69" hidden="1" customHeight="1">
      <c r="A67" s="10" t="s">
        <v>122</v>
      </c>
      <c r="B67" s="10" t="s">
        <v>123</v>
      </c>
      <c r="C67" s="14"/>
      <c r="D67" s="14"/>
      <c r="J67" s="37"/>
    </row>
    <row r="68" ht="51.75" hidden="1" customHeight="1">
      <c r="A68" s="10"/>
      <c r="B68" s="10"/>
      <c r="C68" s="14"/>
      <c r="D68" s="14"/>
      <c r="G68" s="13"/>
      <c r="J68" s="37"/>
    </row>
    <row r="69" ht="49.5" hidden="1" customHeight="1">
      <c r="A69" s="10"/>
      <c r="B69" s="10"/>
      <c r="C69" s="36"/>
      <c r="D69" s="36"/>
      <c r="F69" s="13"/>
      <c r="G69" s="13"/>
      <c r="H69" s="13"/>
      <c r="J69" s="37"/>
    </row>
    <row r="70" ht="45" customHeight="1">
      <c r="A70" s="11" t="s">
        <v>124</v>
      </c>
      <c r="B70" s="11" t="s">
        <v>125</v>
      </c>
      <c r="C70" s="12">
        <f>C71+C73+C74+C75</f>
        <v>23618.300000000003</v>
      </c>
      <c r="D70" s="12">
        <f>D71+D73+D74+D75</f>
        <v>22248.400000000001</v>
      </c>
      <c r="E70" s="13"/>
      <c r="F70" s="13"/>
      <c r="G70" s="13"/>
      <c r="H70" s="13"/>
      <c r="J70" s="37"/>
    </row>
    <row r="71" ht="47.25" customHeight="1">
      <c r="A71" s="10" t="s">
        <v>126</v>
      </c>
      <c r="B71" s="10" t="s">
        <v>127</v>
      </c>
      <c r="C71" s="28">
        <f>4570+12598+377</f>
        <v>17545</v>
      </c>
      <c r="D71" s="28">
        <f>4683+13215+377</f>
        <v>18275</v>
      </c>
    </row>
    <row r="72" ht="49.5" hidden="1" customHeight="1">
      <c r="A72" s="10" t="s">
        <v>128</v>
      </c>
      <c r="B72" s="10" t="s">
        <v>127</v>
      </c>
      <c r="C72" s="36"/>
      <c r="D72" s="36"/>
      <c r="F72" s="38"/>
    </row>
    <row r="73" ht="42.75">
      <c r="A73" s="10" t="s">
        <v>129</v>
      </c>
      <c r="B73" s="10" t="s">
        <v>127</v>
      </c>
      <c r="C73" s="14">
        <f>599+2.4+1242+1894+2101</f>
        <v>5838.3999999999996</v>
      </c>
      <c r="D73" s="14">
        <f>599+2.4+1242+1894+1</f>
        <v>3738.4000000000001</v>
      </c>
      <c r="E73" s="6"/>
      <c r="G73" s="13"/>
    </row>
    <row r="74" ht="42.75">
      <c r="A74" s="10" t="s">
        <v>130</v>
      </c>
      <c r="B74" s="10" t="s">
        <v>127</v>
      </c>
      <c r="C74" s="36">
        <f>37.5</f>
        <v>37.5</v>
      </c>
      <c r="D74" s="36">
        <f>37.6</f>
        <v>37.600000000000001</v>
      </c>
      <c r="F74" s="13"/>
      <c r="G74" s="13"/>
    </row>
    <row r="75" ht="42.75">
      <c r="A75" s="10" t="s">
        <v>131</v>
      </c>
      <c r="B75" s="10" t="s">
        <v>127</v>
      </c>
      <c r="C75" s="14">
        <f>197.4</f>
        <v>197.40000000000001</v>
      </c>
      <c r="D75" s="14">
        <f>197.4</f>
        <v>197.40000000000001</v>
      </c>
      <c r="F75" s="13"/>
    </row>
    <row r="76" ht="46.5" customHeight="1">
      <c r="A76" s="10" t="s">
        <v>132</v>
      </c>
      <c r="B76" s="10" t="s">
        <v>133</v>
      </c>
      <c r="C76" s="14">
        <f>C77</f>
        <v>14122</v>
      </c>
      <c r="D76" s="14">
        <f>D77</f>
        <v>14122</v>
      </c>
    </row>
    <row r="77" ht="61.5" customHeight="1">
      <c r="A77" s="10" t="s">
        <v>134</v>
      </c>
      <c r="B77" s="10" t="s">
        <v>135</v>
      </c>
      <c r="C77" s="14">
        <v>14122</v>
      </c>
      <c r="D77" s="14">
        <v>14122</v>
      </c>
    </row>
    <row r="78" ht="79.5" customHeight="1">
      <c r="A78" s="10" t="s">
        <v>136</v>
      </c>
      <c r="B78" s="10" t="s">
        <v>137</v>
      </c>
      <c r="C78" s="14">
        <f>C79</f>
        <v>1147</v>
      </c>
      <c r="D78" s="14">
        <f>D79</f>
        <v>1147</v>
      </c>
    </row>
    <row r="79" ht="93" customHeight="1">
      <c r="A79" s="10" t="s">
        <v>138</v>
      </c>
      <c r="B79" s="10" t="s">
        <v>139</v>
      </c>
      <c r="C79" s="14">
        <f>1147</f>
        <v>1147</v>
      </c>
      <c r="D79" s="14">
        <f>1147</f>
        <v>1147</v>
      </c>
      <c r="E79" s="39"/>
    </row>
    <row r="80" ht="78" customHeight="1">
      <c r="A80" s="10" t="s">
        <v>140</v>
      </c>
      <c r="B80" s="10" t="s">
        <v>141</v>
      </c>
      <c r="C80" s="14">
        <f>C81</f>
        <v>5514.6999999999998</v>
      </c>
      <c r="D80" s="14">
        <f>D81</f>
        <v>4726.8999999999996</v>
      </c>
      <c r="E80" s="39"/>
    </row>
    <row r="81" ht="78.75" customHeight="1">
      <c r="A81" s="10" t="s">
        <v>142</v>
      </c>
      <c r="B81" s="10" t="s">
        <v>143</v>
      </c>
      <c r="C81" s="36">
        <v>5514.6999999999998</v>
      </c>
      <c r="D81" s="36">
        <v>4726.8999999999996</v>
      </c>
      <c r="E81" s="39"/>
    </row>
    <row r="82" ht="65.25" customHeight="1">
      <c r="A82" s="10" t="s">
        <v>144</v>
      </c>
      <c r="B82" s="10" t="s">
        <v>145</v>
      </c>
      <c r="C82" s="14">
        <f>C83</f>
        <v>3.8999999999999999</v>
      </c>
      <c r="D82" s="14">
        <f>D83</f>
        <v>23.899999999999999</v>
      </c>
      <c r="E82" s="39"/>
    </row>
    <row r="83" ht="77.25" customHeight="1">
      <c r="A83" s="10" t="s">
        <v>146</v>
      </c>
      <c r="B83" s="10" t="s">
        <v>147</v>
      </c>
      <c r="C83" s="14">
        <f>3.9</f>
        <v>3.8999999999999999</v>
      </c>
      <c r="D83" s="14">
        <f>23.9</f>
        <v>23.899999999999999</v>
      </c>
      <c r="E83" s="39"/>
    </row>
    <row r="84" ht="64.5" hidden="1" customHeight="1">
      <c r="A84" s="10" t="s">
        <v>148</v>
      </c>
      <c r="B84" s="10" t="s">
        <v>149</v>
      </c>
      <c r="C84" s="14">
        <f>C85</f>
        <v>0</v>
      </c>
      <c r="D84" s="14">
        <f>D85</f>
        <v>0</v>
      </c>
      <c r="E84" s="39"/>
    </row>
    <row r="85" ht="62.25" hidden="1" customHeight="1">
      <c r="A85" s="10" t="s">
        <v>150</v>
      </c>
      <c r="B85" s="10" t="s">
        <v>151</v>
      </c>
      <c r="C85" s="14">
        <v>0</v>
      </c>
      <c r="D85" s="14">
        <v>0</v>
      </c>
      <c r="E85" s="39"/>
    </row>
    <row r="86" ht="80.25" hidden="1" customHeight="1">
      <c r="A86" s="10" t="s">
        <v>152</v>
      </c>
      <c r="B86" s="10" t="s">
        <v>153</v>
      </c>
      <c r="C86" s="14">
        <f>C87</f>
        <v>0</v>
      </c>
      <c r="D86" s="14">
        <f>D87</f>
        <v>0</v>
      </c>
      <c r="E86" s="39"/>
      <c r="F86" s="6"/>
      <c r="G86" s="6"/>
      <c r="H86" s="6"/>
    </row>
    <row r="87" ht="64.5" hidden="1" customHeight="1">
      <c r="A87" s="10" t="s">
        <v>154</v>
      </c>
      <c r="B87" s="10" t="s">
        <v>155</v>
      </c>
      <c r="C87" s="14">
        <v>0</v>
      </c>
      <c r="D87" s="14">
        <v>0</v>
      </c>
      <c r="E87" s="39"/>
    </row>
    <row r="88" ht="96" hidden="1" customHeight="1">
      <c r="A88" s="10" t="s">
        <v>156</v>
      </c>
      <c r="B88" s="10" t="s">
        <v>157</v>
      </c>
      <c r="C88" s="14">
        <f>C89</f>
        <v>1791.0999999999999</v>
      </c>
      <c r="D88" s="14">
        <f>D89</f>
        <v>1791.0999999999999</v>
      </c>
      <c r="E88" s="39"/>
    </row>
    <row r="89" ht="95.25" hidden="1" customHeight="1">
      <c r="A89" s="10" t="s">
        <v>158</v>
      </c>
      <c r="B89" s="10" t="s">
        <v>159</v>
      </c>
      <c r="C89" s="14">
        <v>1791.0999999999999</v>
      </c>
      <c r="D89" s="14">
        <v>1791.0999999999999</v>
      </c>
      <c r="E89" s="39"/>
    </row>
    <row r="90" ht="79.5" hidden="1" customHeight="1">
      <c r="A90" s="10" t="s">
        <v>160</v>
      </c>
      <c r="B90" s="10" t="s">
        <v>161</v>
      </c>
      <c r="C90" s="14">
        <f>C91</f>
        <v>0</v>
      </c>
      <c r="D90" s="14">
        <f>D91</f>
        <v>0</v>
      </c>
      <c r="E90" s="39"/>
    </row>
    <row r="91" ht="66.75" hidden="1" customHeight="1">
      <c r="A91" s="10" t="s">
        <v>162</v>
      </c>
      <c r="B91" s="10" t="s">
        <v>163</v>
      </c>
      <c r="C91" s="36"/>
      <c r="D91" s="36"/>
      <c r="E91" s="39"/>
    </row>
    <row r="92" ht="96.75" hidden="1" customHeight="1">
      <c r="A92" s="10" t="s">
        <v>164</v>
      </c>
      <c r="B92" s="10" t="s">
        <v>165</v>
      </c>
      <c r="C92" s="14">
        <f>C93</f>
        <v>0</v>
      </c>
      <c r="D92" s="14">
        <f>D93</f>
        <v>0</v>
      </c>
      <c r="E92" s="39"/>
    </row>
    <row r="93" ht="91.5" hidden="1" customHeight="1">
      <c r="A93" s="10" t="s">
        <v>166</v>
      </c>
      <c r="B93" s="10" t="s">
        <v>167</v>
      </c>
      <c r="C93" s="36"/>
      <c r="D93" s="36"/>
      <c r="E93" s="39"/>
    </row>
    <row r="94" ht="63" hidden="1" customHeight="1">
      <c r="A94" s="10" t="s">
        <v>168</v>
      </c>
      <c r="B94" s="10" t="s">
        <v>169</v>
      </c>
      <c r="C94" s="14">
        <f>C95</f>
        <v>36.399999999999999</v>
      </c>
      <c r="D94" s="14">
        <f>D95</f>
        <v>36.399999999999999</v>
      </c>
      <c r="E94" s="39"/>
    </row>
    <row r="95" ht="63.75" hidden="1" customHeight="1">
      <c r="A95" s="10" t="s">
        <v>170</v>
      </c>
      <c r="B95" s="10" t="s">
        <v>171</v>
      </c>
      <c r="C95" s="36">
        <v>36.399999999999999</v>
      </c>
      <c r="D95" s="36">
        <v>36.399999999999999</v>
      </c>
      <c r="E95" s="39"/>
    </row>
    <row r="96" ht="14.25">
      <c r="A96" s="10" t="s">
        <v>172</v>
      </c>
      <c r="B96" s="20" t="s">
        <v>173</v>
      </c>
      <c r="C96" s="14">
        <f>C98</f>
        <v>186295.39999999999</v>
      </c>
      <c r="D96" s="14">
        <f>D98</f>
        <v>186295.39999999999</v>
      </c>
      <c r="E96" s="39"/>
    </row>
    <row r="97" ht="30" hidden="1">
      <c r="A97" s="10" t="s">
        <v>174</v>
      </c>
      <c r="B97" s="10" t="s">
        <v>175</v>
      </c>
      <c r="C97" s="14"/>
      <c r="D97" s="14"/>
      <c r="E97" s="39"/>
    </row>
    <row r="98" ht="18.75" customHeight="1">
      <c r="A98" s="10" t="s">
        <v>176</v>
      </c>
      <c r="B98" s="10" t="s">
        <v>175</v>
      </c>
      <c r="C98" s="36">
        <f>146915+39380.4</f>
        <v>186295.39999999999</v>
      </c>
      <c r="D98" s="36">
        <f>146915+39380.4</f>
        <v>186295.39999999999</v>
      </c>
      <c r="E98" s="39"/>
    </row>
    <row r="99" ht="14.25">
      <c r="A99" s="10" t="s">
        <v>177</v>
      </c>
      <c r="B99" s="11" t="s">
        <v>178</v>
      </c>
      <c r="C99" s="12">
        <f>C101+C103</f>
        <v>10922.4</v>
      </c>
      <c r="D99" s="12">
        <f>D101+D103</f>
        <v>10922.4</v>
      </c>
    </row>
    <row r="100" ht="80.25" hidden="1" customHeight="1">
      <c r="A100" s="10" t="s">
        <v>179</v>
      </c>
      <c r="B100" s="10" t="s">
        <v>180</v>
      </c>
      <c r="C100" s="36"/>
      <c r="D100" s="36"/>
    </row>
    <row r="101" ht="55.799999999999997" customHeight="1">
      <c r="A101" s="10" t="s">
        <v>181</v>
      </c>
      <c r="B101" s="10" t="s">
        <v>182</v>
      </c>
      <c r="C101" s="14">
        <f>C102</f>
        <v>52</v>
      </c>
      <c r="D101" s="36">
        <f>D102</f>
        <v>52</v>
      </c>
    </row>
    <row r="102" ht="70.200000000000003" customHeight="1">
      <c r="A102" s="10" t="s">
        <v>183</v>
      </c>
      <c r="B102" s="10" t="s">
        <v>180</v>
      </c>
      <c r="C102" s="14">
        <v>52</v>
      </c>
      <c r="D102" s="36">
        <v>52</v>
      </c>
    </row>
    <row r="103" ht="72" customHeight="1">
      <c r="A103" s="10" t="s">
        <v>184</v>
      </c>
      <c r="B103" s="10" t="s">
        <v>185</v>
      </c>
      <c r="C103" s="36">
        <f>C104</f>
        <v>10870.4</v>
      </c>
      <c r="D103" s="36">
        <f>D104</f>
        <v>10870.4</v>
      </c>
      <c r="E103" s="13"/>
      <c r="F103" s="40"/>
      <c r="G103" s="40"/>
      <c r="H103" s="40"/>
      <c r="I103" s="40"/>
      <c r="J103" s="40"/>
      <c r="K103" s="40"/>
    </row>
    <row r="104" ht="71.25">
      <c r="A104" s="10" t="s">
        <v>186</v>
      </c>
      <c r="B104" s="35" t="s">
        <v>187</v>
      </c>
      <c r="C104" s="28">
        <v>10870.4</v>
      </c>
      <c r="D104" s="28">
        <v>10870.4</v>
      </c>
      <c r="E104" s="13"/>
      <c r="F104" s="40"/>
      <c r="G104" s="40"/>
      <c r="H104" s="40"/>
      <c r="I104" s="40"/>
      <c r="J104" s="40"/>
      <c r="K104" s="40"/>
    </row>
    <row r="105" ht="38.25" hidden="1" customHeight="1">
      <c r="A105" s="10" t="s">
        <v>188</v>
      </c>
      <c r="B105" s="10" t="s">
        <v>189</v>
      </c>
      <c r="C105" s="14"/>
      <c r="D105" s="14"/>
    </row>
    <row r="106" ht="33" hidden="1" customHeight="1">
      <c r="A106" s="10" t="s">
        <v>190</v>
      </c>
      <c r="B106" s="11" t="s">
        <v>191</v>
      </c>
      <c r="C106" s="12">
        <f t="shared" ref="C106:C110" si="3">C107</f>
        <v>0</v>
      </c>
      <c r="D106" s="12">
        <f t="shared" ref="D106:D110" si="4">D107</f>
        <v>0</v>
      </c>
    </row>
    <row r="107" ht="34.5" hidden="1" customHeight="1">
      <c r="A107" s="10" t="s">
        <v>192</v>
      </c>
      <c r="B107" s="10" t="s">
        <v>193</v>
      </c>
      <c r="C107" s="14">
        <f t="shared" si="3"/>
        <v>0</v>
      </c>
      <c r="D107" s="14">
        <f t="shared" si="4"/>
        <v>0</v>
      </c>
    </row>
    <row r="108" ht="47.25" hidden="1" customHeight="1">
      <c r="A108" s="10" t="s">
        <v>194</v>
      </c>
      <c r="B108" s="10" t="s">
        <v>195</v>
      </c>
      <c r="C108" s="14">
        <f t="shared" si="3"/>
        <v>0</v>
      </c>
      <c r="D108" s="14">
        <f t="shared" si="4"/>
        <v>0</v>
      </c>
    </row>
    <row r="109" ht="47.25" hidden="1" customHeight="1">
      <c r="A109" s="10" t="s">
        <v>196</v>
      </c>
      <c r="B109" s="10" t="s">
        <v>195</v>
      </c>
      <c r="C109" s="14"/>
      <c r="D109" s="14"/>
    </row>
    <row r="110" ht="14.25">
      <c r="A110" s="10" t="s">
        <v>197</v>
      </c>
      <c r="B110" s="11" t="s">
        <v>198</v>
      </c>
      <c r="C110" s="12">
        <f t="shared" si="3"/>
        <v>1600</v>
      </c>
      <c r="D110" s="12">
        <f t="shared" si="4"/>
        <v>1600</v>
      </c>
    </row>
    <row r="111" ht="28.5">
      <c r="A111" s="10" t="s">
        <v>199</v>
      </c>
      <c r="B111" s="10" t="s">
        <v>200</v>
      </c>
      <c r="C111" s="14">
        <f>C112+C114</f>
        <v>1600</v>
      </c>
      <c r="D111" s="14">
        <f>D112+D114</f>
        <v>1600</v>
      </c>
    </row>
    <row r="112" ht="85.5">
      <c r="A112" s="10" t="s">
        <v>201</v>
      </c>
      <c r="B112" s="10" t="s">
        <v>202</v>
      </c>
      <c r="C112" s="14">
        <f>C113</f>
        <v>400</v>
      </c>
      <c r="D112" s="14">
        <f>D113</f>
        <v>400</v>
      </c>
    </row>
    <row r="113" ht="85.5">
      <c r="A113" s="10" t="s">
        <v>203</v>
      </c>
      <c r="B113" s="10" t="s">
        <v>202</v>
      </c>
      <c r="C113" s="14">
        <v>400</v>
      </c>
      <c r="D113" s="14">
        <v>400</v>
      </c>
    </row>
    <row r="114" ht="28.5">
      <c r="A114" s="10" t="s">
        <v>204</v>
      </c>
      <c r="B114" s="10" t="s">
        <v>200</v>
      </c>
      <c r="C114" s="14">
        <f>C115+C116+C117</f>
        <v>1200</v>
      </c>
      <c r="D114" s="14">
        <f>D115+D116+D117</f>
        <v>1200</v>
      </c>
    </row>
    <row r="115" ht="28.5">
      <c r="A115" s="10" t="s">
        <v>205</v>
      </c>
      <c r="B115" s="10" t="s">
        <v>200</v>
      </c>
      <c r="C115" s="14">
        <v>100</v>
      </c>
      <c r="D115" s="14">
        <v>100</v>
      </c>
    </row>
    <row r="116" ht="30" customHeight="1">
      <c r="A116" s="10" t="s">
        <v>206</v>
      </c>
      <c r="B116" s="10" t="s">
        <v>200</v>
      </c>
      <c r="C116" s="14">
        <v>300</v>
      </c>
      <c r="D116" s="14">
        <v>300</v>
      </c>
    </row>
    <row r="117" ht="28.5">
      <c r="A117" s="10" t="s">
        <v>207</v>
      </c>
      <c r="B117" s="10" t="s">
        <v>200</v>
      </c>
      <c r="C117" s="14">
        <v>800</v>
      </c>
      <c r="D117" s="14">
        <v>800</v>
      </c>
    </row>
    <row r="118" ht="14.25">
      <c r="A118" s="10"/>
      <c r="B118" s="11" t="s">
        <v>208</v>
      </c>
      <c r="C118" s="12">
        <f>C43+C11</f>
        <v>648238.40000000002</v>
      </c>
      <c r="D118" s="12">
        <f>D43+D11</f>
        <v>653050</v>
      </c>
    </row>
    <row r="119" ht="14.25">
      <c r="A119" s="41"/>
      <c r="B119" s="41"/>
      <c r="C119" s="41"/>
      <c r="D119" s="41"/>
    </row>
    <row r="120" ht="29.25" customHeight="1">
      <c r="A120" s="41"/>
      <c r="B120" s="42"/>
      <c r="C120" s="43"/>
      <c r="D120" s="43"/>
      <c r="E120" s="13"/>
      <c r="F120" s="6"/>
      <c r="G120" s="6"/>
      <c r="H120" s="6"/>
    </row>
    <row r="121" ht="14.25">
      <c r="A121" s="41"/>
      <c r="B121" s="44"/>
      <c r="C121" s="45"/>
      <c r="D121" s="45"/>
      <c r="E121" s="6"/>
      <c r="F121" s="6"/>
      <c r="G121" s="6"/>
      <c r="H121" s="6"/>
    </row>
    <row r="122" ht="14.25">
      <c r="A122" s="41"/>
      <c r="B122" s="44"/>
      <c r="C122" s="45"/>
      <c r="D122" s="45"/>
      <c r="E122" s="6"/>
      <c r="F122" s="6"/>
      <c r="G122" s="6"/>
      <c r="H122" s="6"/>
    </row>
    <row r="123" ht="14.25">
      <c r="A123" s="41"/>
      <c r="B123" s="41"/>
      <c r="C123" s="46"/>
      <c r="D123" s="46"/>
      <c r="E123" s="6"/>
      <c r="F123" s="6"/>
      <c r="G123" s="6"/>
      <c r="H123" s="6"/>
    </row>
    <row r="124" ht="14.25">
      <c r="A124" s="41"/>
      <c r="B124" s="41"/>
      <c r="C124" s="46"/>
      <c r="D124" s="46"/>
      <c r="E124" s="6"/>
      <c r="F124" s="6"/>
      <c r="G124" s="6"/>
      <c r="H124" s="6"/>
    </row>
    <row r="125" ht="14.25">
      <c r="A125" s="41"/>
      <c r="B125" s="41"/>
      <c r="C125" s="46"/>
      <c r="D125" s="46"/>
      <c r="E125" s="6"/>
      <c r="F125" s="6"/>
      <c r="G125" s="6"/>
      <c r="H125" s="6"/>
    </row>
    <row r="126" ht="14.25">
      <c r="A126" s="41"/>
      <c r="B126" s="41"/>
      <c r="C126" s="46"/>
      <c r="D126" s="46"/>
      <c r="E126" s="6"/>
      <c r="F126" s="6"/>
      <c r="G126" s="6"/>
      <c r="H126" s="6"/>
    </row>
    <row r="127" ht="14.25">
      <c r="A127" s="41"/>
      <c r="B127" s="41"/>
      <c r="C127" s="46"/>
      <c r="D127" s="46"/>
      <c r="E127" s="6"/>
      <c r="F127" s="6"/>
      <c r="G127" s="6"/>
      <c r="H127" s="6"/>
    </row>
    <row r="128" ht="14.25">
      <c r="A128" s="41"/>
      <c r="B128" s="44"/>
      <c r="C128" s="47"/>
      <c r="D128" s="47"/>
      <c r="E128" s="48"/>
      <c r="F128" s="48"/>
      <c r="G128" s="48"/>
      <c r="H128" s="48"/>
    </row>
    <row r="129" ht="14.25">
      <c r="A129" s="41"/>
      <c r="B129" s="44"/>
      <c r="C129" s="49"/>
      <c r="D129" s="49"/>
      <c r="E129" s="48"/>
      <c r="F129" s="48"/>
      <c r="G129" s="48"/>
      <c r="H129" s="48"/>
    </row>
    <row r="130" ht="14.25">
      <c r="A130" s="41"/>
      <c r="B130" s="44"/>
      <c r="C130" s="50"/>
      <c r="D130" s="50"/>
      <c r="E130" s="51"/>
      <c r="F130" s="6"/>
      <c r="G130" s="6"/>
      <c r="H130" s="6"/>
    </row>
    <row r="131" ht="14.25">
      <c r="A131" s="41"/>
      <c r="B131" s="44"/>
      <c r="C131" s="52"/>
      <c r="D131" s="52"/>
      <c r="E131" s="6"/>
      <c r="F131" s="6"/>
      <c r="G131" s="6"/>
      <c r="H131" s="6"/>
    </row>
    <row r="132" ht="14.25">
      <c r="A132" s="41"/>
      <c r="B132" s="44"/>
      <c r="C132" s="52"/>
      <c r="D132" s="52"/>
      <c r="E132" s="13"/>
      <c r="F132" s="13"/>
      <c r="G132" s="13"/>
      <c r="H132" s="6"/>
    </row>
    <row r="133" ht="14.25">
      <c r="A133" s="41"/>
      <c r="B133" s="44"/>
      <c r="C133" s="52"/>
      <c r="D133" s="52"/>
      <c r="E133" s="51"/>
      <c r="F133" s="6"/>
      <c r="G133" s="6"/>
      <c r="H133" s="6"/>
    </row>
    <row r="134" ht="15">
      <c r="A134" s="41"/>
      <c r="B134" s="41"/>
      <c r="C134" s="41"/>
      <c r="D134" s="41"/>
      <c r="E134" s="6"/>
      <c r="F134" s="6"/>
      <c r="G134" s="6"/>
      <c r="H134" s="6"/>
    </row>
    <row r="135" ht="15" hidden="1">
      <c r="A135" s="41"/>
      <c r="B135" s="44"/>
      <c r="C135" s="43"/>
      <c r="D135" s="43"/>
      <c r="E135" s="6"/>
      <c r="F135" s="6"/>
      <c r="G135" s="6"/>
      <c r="H135" s="6"/>
    </row>
    <row r="136" ht="15" hidden="1">
      <c r="A136" s="41"/>
      <c r="B136" s="53"/>
      <c r="C136" s="54"/>
      <c r="D136" s="54"/>
      <c r="E136" s="6"/>
      <c r="F136" s="6"/>
      <c r="G136" s="6"/>
      <c r="H136" s="6"/>
    </row>
    <row r="137" ht="15" hidden="1">
      <c r="A137" s="41"/>
      <c r="B137" s="53"/>
      <c r="C137" s="54"/>
      <c r="D137" s="54"/>
      <c r="E137" s="6"/>
      <c r="F137" s="6"/>
      <c r="G137" s="6"/>
      <c r="H137" s="6"/>
    </row>
    <row r="138" ht="13.5" hidden="1" customHeight="1">
      <c r="A138" s="41"/>
      <c r="B138" s="53"/>
      <c r="C138" s="54"/>
      <c r="D138" s="54"/>
      <c r="E138" s="6"/>
      <c r="F138" s="6"/>
      <c r="G138" s="6"/>
      <c r="H138" s="6"/>
    </row>
    <row r="139" ht="15" hidden="1">
      <c r="A139" s="41"/>
      <c r="B139" s="53"/>
      <c r="C139" s="54"/>
      <c r="D139" s="54"/>
      <c r="E139" s="6"/>
      <c r="F139" s="6"/>
      <c r="G139" s="6"/>
      <c r="H139" s="6"/>
    </row>
    <row r="140" ht="15" hidden="1">
      <c r="A140" s="41"/>
      <c r="B140" s="53"/>
      <c r="C140" s="54"/>
      <c r="D140" s="54"/>
      <c r="E140" s="6"/>
      <c r="F140" s="6"/>
      <c r="G140" s="6"/>
      <c r="H140" s="6"/>
    </row>
    <row r="141" ht="15" hidden="1">
      <c r="A141" s="41"/>
      <c r="B141" s="53"/>
      <c r="C141" s="54"/>
      <c r="D141" s="54"/>
      <c r="E141" s="6"/>
      <c r="F141" s="6"/>
      <c r="G141" s="6"/>
      <c r="H141" s="6"/>
    </row>
    <row r="142" ht="15" hidden="1">
      <c r="A142" s="41"/>
      <c r="B142" s="55"/>
      <c r="C142" s="56"/>
      <c r="D142" s="56"/>
      <c r="E142" s="6"/>
      <c r="F142" s="6"/>
      <c r="G142" s="6"/>
      <c r="H142" s="6"/>
    </row>
    <row r="143" ht="15" hidden="1">
      <c r="A143" s="41"/>
      <c r="B143" s="53"/>
      <c r="C143" s="57"/>
      <c r="D143" s="57"/>
      <c r="E143" s="6"/>
      <c r="F143" s="6"/>
      <c r="G143" s="6"/>
      <c r="H143" s="6"/>
    </row>
    <row r="144" ht="15" hidden="1">
      <c r="A144" s="41"/>
      <c r="B144" s="41"/>
      <c r="C144" s="41"/>
      <c r="D144" s="41"/>
      <c r="E144" s="6"/>
      <c r="F144" s="6"/>
      <c r="G144" s="6"/>
      <c r="H144" s="6"/>
    </row>
    <row r="145" ht="12.75" hidden="1">
      <c r="A145" s="6"/>
      <c r="B145" s="6"/>
      <c r="C145" s="6"/>
      <c r="D145" s="6"/>
      <c r="E145" s="6"/>
      <c r="F145" s="6"/>
      <c r="G145" s="6"/>
      <c r="H145" s="6"/>
    </row>
    <row r="146" ht="12.75" hidden="1">
      <c r="A146" s="6"/>
      <c r="B146" s="6"/>
      <c r="C146" s="6"/>
      <c r="D146" s="6"/>
      <c r="E146" s="6"/>
      <c r="F146" s="6"/>
      <c r="G146" s="6"/>
      <c r="H146" s="6"/>
    </row>
    <row r="147" ht="12.75" hidden="1">
      <c r="A147" s="6"/>
      <c r="B147" s="6"/>
      <c r="C147" s="6"/>
      <c r="D147" s="6"/>
      <c r="E147" s="6"/>
      <c r="F147" s="6"/>
      <c r="G147" s="6"/>
      <c r="H147" s="6"/>
    </row>
    <row r="148" ht="12.75" hidden="1">
      <c r="A148" s="6"/>
      <c r="B148" s="6"/>
      <c r="C148" s="6"/>
      <c r="D148" s="6"/>
      <c r="E148" s="6"/>
      <c r="F148" s="6"/>
      <c r="G148" s="6"/>
      <c r="H148" s="6"/>
    </row>
    <row r="149" ht="12.75" hidden="1">
      <c r="A149" s="6"/>
      <c r="B149" s="6"/>
      <c r="C149" s="6"/>
      <c r="D149" s="6"/>
      <c r="E149" s="6"/>
      <c r="F149" s="6"/>
      <c r="G149" s="6"/>
      <c r="H149" s="6"/>
    </row>
    <row r="150" ht="12.75" hidden="1">
      <c r="A150" s="6"/>
      <c r="B150" s="6"/>
      <c r="C150" s="6"/>
      <c r="D150" s="6"/>
      <c r="E150" s="6"/>
      <c r="F150" s="6"/>
      <c r="G150" s="6"/>
      <c r="H150" s="6"/>
    </row>
    <row r="151" ht="12.75" hidden="1">
      <c r="A151" s="6"/>
      <c r="B151" s="6"/>
      <c r="C151" s="6"/>
      <c r="D151" s="6"/>
      <c r="E151" s="6"/>
      <c r="F151" s="6"/>
      <c r="G151" s="6"/>
      <c r="H151" s="6"/>
    </row>
    <row r="152" ht="12.75" hidden="1">
      <c r="A152" s="6"/>
      <c r="B152" s="6"/>
      <c r="C152" s="6"/>
      <c r="D152" s="6"/>
      <c r="E152" s="6"/>
      <c r="F152" s="6"/>
      <c r="G152" s="6"/>
      <c r="H152" s="6"/>
    </row>
    <row r="153" ht="12.75" hidden="1">
      <c r="A153" s="6"/>
      <c r="B153" s="6"/>
      <c r="C153" s="6"/>
      <c r="D153" s="6"/>
      <c r="E153" s="6"/>
      <c r="F153" s="6"/>
      <c r="G153" s="6"/>
      <c r="H153" s="6"/>
    </row>
    <row r="154" ht="12.75" hidden="1">
      <c r="B154" s="6"/>
      <c r="C154" s="6"/>
      <c r="D154" s="6"/>
      <c r="E154" s="6"/>
      <c r="F154" s="6"/>
      <c r="G154" s="6"/>
      <c r="H154" s="6"/>
    </row>
    <row r="155" ht="12.75" hidden="1">
      <c r="B155" s="6"/>
      <c r="C155" s="6"/>
      <c r="D155" s="6"/>
      <c r="E155" s="6"/>
      <c r="F155" s="6"/>
      <c r="G155" s="6"/>
      <c r="H155" s="6"/>
    </row>
    <row r="156" ht="12.75" hidden="1">
      <c r="B156" s="6"/>
      <c r="C156" s="6"/>
      <c r="D156" s="6"/>
      <c r="E156" s="6"/>
      <c r="F156" s="6"/>
      <c r="G156" s="6"/>
      <c r="H156" s="6"/>
    </row>
    <row r="157" ht="12.75" hidden="1">
      <c r="B157" s="6"/>
      <c r="C157" s="6"/>
      <c r="D157" s="6"/>
      <c r="E157" s="6"/>
      <c r="F157" s="6"/>
      <c r="G157" s="6"/>
      <c r="H157" s="6"/>
    </row>
    <row r="158" ht="12.75" hidden="1">
      <c r="B158" s="6"/>
      <c r="C158" s="6"/>
      <c r="D158" s="6"/>
      <c r="E158" s="6"/>
      <c r="F158" s="6"/>
      <c r="G158" s="6"/>
      <c r="H158" s="6"/>
    </row>
    <row r="159" ht="12.75" hidden="1">
      <c r="B159" s="6"/>
      <c r="C159" s="6"/>
      <c r="D159" s="6"/>
      <c r="E159" s="6"/>
      <c r="F159" s="6"/>
      <c r="G159" s="6"/>
      <c r="H159" s="6"/>
    </row>
    <row r="160" ht="12.75" hidden="1">
      <c r="B160" s="6"/>
      <c r="C160" s="6"/>
      <c r="D160" s="6"/>
      <c r="E160" s="6"/>
      <c r="F160" s="6"/>
      <c r="G160" s="6"/>
      <c r="H160" s="6"/>
    </row>
    <row r="161" ht="12.75" hidden="1">
      <c r="B161" s="6"/>
      <c r="C161" s="6"/>
      <c r="D161" s="6"/>
      <c r="E161" s="6"/>
      <c r="F161" s="6"/>
      <c r="G161" s="6"/>
      <c r="H161" s="6"/>
    </row>
    <row r="162" ht="12.75">
      <c r="B162" s="6"/>
      <c r="C162" s="6"/>
      <c r="D162" s="6"/>
      <c r="E162" s="6"/>
      <c r="F162" s="6"/>
      <c r="G162" s="6"/>
      <c r="H162" s="6"/>
    </row>
    <row r="163" ht="12.75">
      <c r="C163" s="6"/>
      <c r="D163" s="6"/>
    </row>
    <row r="164" ht="12.75">
      <c r="C164" s="6"/>
      <c r="D164" s="6"/>
    </row>
    <row r="165" ht="12.75">
      <c r="C165" s="6"/>
      <c r="D165" s="6"/>
    </row>
    <row r="166" ht="12.75">
      <c r="C166" s="6"/>
      <c r="D166" s="6"/>
    </row>
    <row r="167" ht="12.75">
      <c r="C167" s="6"/>
      <c r="D167" s="6"/>
    </row>
    <row r="168" ht="12.75">
      <c r="C168" s="6"/>
      <c r="D168" s="6"/>
    </row>
    <row r="169" ht="12.75">
      <c r="C169" s="6"/>
      <c r="D169" s="6"/>
    </row>
    <row r="170" ht="12.75">
      <c r="C170" s="6"/>
      <c r="D170" s="6"/>
    </row>
    <row r="171" ht="12.75">
      <c r="C171" s="6"/>
      <c r="D171" s="6"/>
    </row>
    <row r="172" ht="12.75">
      <c r="C172" s="6"/>
      <c r="D172" s="6"/>
    </row>
    <row r="173" ht="12.75">
      <c r="C173" s="6"/>
      <c r="D173" s="6"/>
    </row>
  </sheetData>
  <mergeCells count="2">
    <mergeCell ref="A8:D8"/>
    <mergeCell ref="C9:D9"/>
  </mergeCells>
  <printOptions headings="0" gridLines="0"/>
  <pageMargins left="0.66929099999999997" right="0" top="0.39370099999999991" bottom="0.39370099999999991" header="0" footer="0"/>
  <pageSetup paperSize="9" scale="8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Р7-Офис/7.4.0.340</Application>
  <Company>Департамент финансов Кировской области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revision>20</cp:revision>
  <dcterms:created xsi:type="dcterms:W3CDTF">2008-01-21T10:04:00Z</dcterms:created>
  <dcterms:modified xsi:type="dcterms:W3CDTF">2023-12-18T11:58:26Z</dcterms:modified>
  <cp:version>726502</cp:version>
</cp:coreProperties>
</file>