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огноз безвозм" sheetId="1" state="visible" r:id="rId1"/>
  </sheets>
  <definedNames>
    <definedName name="Print_Titles" localSheetId="0" hidden="0">'Прогноз безвозм'!$6:$7</definedName>
  </definedNames>
  <calcPr/>
</workbook>
</file>

<file path=xl/sharedStrings.xml><?xml version="1.0" encoding="utf-8"?>
<sst xmlns="http://schemas.openxmlformats.org/spreadsheetml/2006/main" count="74" uniqueCount="74">
  <si>
    <t xml:space="preserve">Приложение 1 к пояснительной записке</t>
  </si>
  <si>
    <t xml:space="preserve">к проекту бюджета Кирово-Чепецкого района </t>
  </si>
  <si>
    <t xml:space="preserve">на 2024-2026 гг.</t>
  </si>
  <si>
    <t xml:space="preserve">в тыс.рублей</t>
  </si>
  <si>
    <t xml:space="preserve">Наименование безвозмездных поступлений</t>
  </si>
  <si>
    <t xml:space="preserve">Первоначальный план на 2023 год</t>
  </si>
  <si>
    <t xml:space="preserve">Ожидаемое поступление  2023 года</t>
  </si>
  <si>
    <t xml:space="preserve">Прогноз на 2024 год</t>
  </si>
  <si>
    <t xml:space="preserve">Отклонение                               прогноз 2024 год</t>
  </si>
  <si>
    <t xml:space="preserve">Плановый период</t>
  </si>
  <si>
    <t xml:space="preserve">к первонач. плану</t>
  </si>
  <si>
    <t xml:space="preserve">к ожидаем. поступл.</t>
  </si>
  <si>
    <t xml:space="preserve">2025 год</t>
  </si>
  <si>
    <t xml:space="preserve">2026 год</t>
  </si>
  <si>
    <t xml:space="preserve">Дотации - всего</t>
  </si>
  <si>
    <t xml:space="preserve">в том числе</t>
  </si>
  <si>
    <t xml:space="preserve">Дотации бюджетам муниципальных районов на выравнивание бюджетной обеспеченности из бюджета субъекта Российской Федерации</t>
  </si>
  <si>
    <t xml:space="preserve">Дотации на поддержку мер по обеспечению сбалансированности бюджетов</t>
  </si>
  <si>
    <t xml:space="preserve">Дотации бюджетам муниципальных районов на поддержку мер по обеспечению сбалансированности бюджетов</t>
  </si>
  <si>
    <t xml:space="preserve">Субсидии - всего</t>
  </si>
  <si>
    <t xml:space="preserve">в том числе:</t>
  </si>
  <si>
    <t xml:space="preserve">Субсидии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</si>
  <si>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муниципальных районов на создание мест (площадок) накопления твердых коммунальных отходов</t>
  </si>
  <si>
    <t xml:space="preserve">Субсидия на поддержку отраслей культуры</t>
  </si>
  <si>
    <t xml:space="preserve">Субсидии бюджетам муниципальных районов на реализацию мероприятий, направленных на подготовку объектов коммунальной инфраструктуры к работе в осенне-зимний период</t>
  </si>
  <si>
    <t xml:space="preserve"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</si>
  <si>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Субсидии бюджетам муниципальных районов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</si>
  <si>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 xml:space="preserve">Субсидии бюджетам муниципальных районов  на оздоровление детей</t>
  </si>
  <si>
    <t xml:space="preserve">Субсидии бюджетам муниципальных районов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 в рамках федерального проекта Современная школа национального проекта Образование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</si>
  <si>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</si>
  <si>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проведение комплексных кадастровых работ</t>
  </si>
  <si>
    <t xml:space="preserve">Субсидии бюджетам муниципальных районов на выполнение расходных обязательств муниципальных образований области</t>
  </si>
  <si>
    <t xml:space="preserve">Субсидии бюджетам муниципальных районов на реализацию мероприятий инвестиционных программ (проектов) развития общественной инфраструктуры</t>
  </si>
  <si>
    <t xml:space="preserve">Субсидии бюджетам муниципальных районов на проведение работ по ликвидации свалки твердых бытовых отходов, не отвечающей требованиям природоохранного законодательства</t>
  </si>
  <si>
    <t xml:space="preserve">Субсидии бюджетам муниципальных районов на оснащение объектов спортивной инфраструктуры спортивно-технологическим оборудованием</t>
  </si>
  <si>
    <t xml:space="preserve">Субсидии бюджетам муниципальных районов на разработку схем газоснабжения населенных пунктов</t>
  </si>
  <si>
    <t xml:space="preserve">Субсидии бюджетам муниципальных районов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</t>
  </si>
  <si>
    <t xml:space="preserve">Субсидии бюджетам муниципальных районов на обеспечение комплексного развития сельских территорий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</si>
  <si>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</si>
  <si>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- всего</t>
  </si>
  <si>
    <t xml:space="preserve">Субвенции для финансового обеспечения осуществления органами местного самоуправления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</si>
  <si>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 xml:space="preserve">Субвенции на выполнение отдельных государственных полномочий по выплате, предусмотренным законом области отдельным категориям специалистов, работающих в муниципальных учреждениях и проживающих в сельских населенных пунктах, поселках городского типа области, частичной компенсации расходов на оплату жилого помещения и коммунальных услуг в виде ежемесячной  денежной выплаты</t>
  </si>
  <si>
    <t xml:space="preserve">Субвенции на выполнение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пунктах, поселках городского типа бесплатной жилой площади с отоплением и бесплатного электроснабжения</t>
  </si>
  <si>
    <t xml:space="preserve">Субвенции на выполнение государственных полномочий по созданию и осуществлению деятельности в муниципальных образованиях административной комиссии по рассмотрению дел об административных правонарушениях</t>
  </si>
  <si>
    <r>
      <t xml:space="preserve">Субвенции на выполнение государственных полномочий Кировской области по расчету и предоставлению дотаций бюджетам </t>
    </r>
    <r>
      <rPr>
        <sz val="10"/>
        <rFont val="Times New Roman"/>
      </rPr>
      <t xml:space="preserve">сельских </t>
    </r>
    <r>
      <rPr>
        <sz val="10"/>
        <rFont val="Times New Roman"/>
      </rPr>
      <t>поселений</t>
    </r>
  </si>
  <si>
    <t xml:space="preserve">Субвенции на выполнение отдельных государственных полномочий по осуществлению деятельности по опеке и попечительству</t>
  </si>
  <si>
    <t xml:space="preserve">Субвенции на выполнение отдельных государственных полномочий по созданию в муниципальном районе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</si>
  <si>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Субвенции на осуществление отдельных  государственных полномочий  по хранению и  комплектованию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</si>
  <si>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 xml:space="preserve">Субвенции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</t>
  </si>
  <si>
    <t xml:space="preserve">Субвенции на содержание ребенка в семье опекуна и приемной семье, а также вознаграждение, причитающееся приемному родителю</t>
  </si>
  <si>
    <t xml:space="preserve">Субвенции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</si>
  <si>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</si>
  <si>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</si>
  <si>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на реализацию прав на получение общедоступного и бесплатного начального общего, основного общего, среднего общего и дополнительного образования детей в муниципальных образовательных организациях</t>
  </si>
  <si>
    <t xml:space="preserve"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</si>
  <si>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районов на выполнение передаваемых полномочий субъектов Российской Федерации (субвенции бюджетам муниципальных районов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</si>
  <si>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 xml:space="preserve">Иные межбюджетные трансферты</t>
  </si>
  <si>
    <t xml:space="preserve">Межбюджетные трансферты, передаваемые бюджетам муниципальных районов из бюджетов сельских поселений на осуществление части полномочий по решению вопросов жилищно-коммунального хозяйства  в соответствии с заключенными соглашениями</t>
  </si>
  <si>
    <t xml:space="preserve">Межбюджетные трансферты, передаваемые бюджетам муниципальных районов из бюджетов сельских поселений на осуществление части полномочий  в области градостроительной деятельности  в соответствии с заключенными соглашениями</t>
  </si>
  <si>
    <t xml:space="preserve">Межбюджетные  трансферты, передаваемые бюджетам муниципальных районов из бюджетов сельских поселений на  осуществление части полномочий по  осуществлению внешнего муниципального финансового контроля  в соответствии с заключенными соглашениями</t>
  </si>
  <si>
    <t xml:space="preserve">Межбюджетные трансферты, передаваемые бюджетам муниципальных районов из бюджетов сельских поселений на осуществление части полномочий по осуществлению финансового контроля в соответствии с заключенными соглашениями</t>
  </si>
  <si>
    <t xml:space="preserve">Прочие межбюджетные трансферты на предоставление бесплатного горячего питания детям военнослужащих</t>
  </si>
  <si>
    <t xml:space="preserve">Прочие межбюджетные трансферты, передаваемые бюджетам муниципальных районов на оборудование жилых помещений автономными пожарными извещателями</t>
  </si>
  <si>
    <t xml:space="preserve">Прочие межбюджетные трансферты, передаваемые бюджетам муниципальных районов оказание дополнительной меры социальной поддержки для членов семей военнослужащих, связанных с обеспечением и доставкой твердого топлива</t>
  </si>
  <si>
    <t xml:space="preserve">Прочие межбюджетные трансферты, передаваемые бюджетам муниципальных районов на 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</si>
  <si>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 xml:space="preserve">Прочие межбюджетные трансферты, передаваемые бюджетам муниципальных районов из фонда поддержки инициатив населения на реализацию инициатив населения в области образования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</si>
  <si>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</si>
  <si>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Прочие межбюджетные трансферты, передаваемые   бюджетам муниципальных районов на стимулирование прироста налоговых поступлений</t>
  </si>
  <si>
    <t xml:space="preserve">Прочие межбюджетные трансферты на проведение ремонта жилых помещений участников и инвалидов Великой Отечественной войны</t>
  </si>
  <si>
    <t xml:space="preserve">Прочие межбюджетные трансферты, передаваемые бюджетам муниципальных районов  на финансовую поддержку детско-юношеского и массового спорта</t>
  </si>
  <si>
    <t xml:space="preserve">Прочие безвозмездные поступления (спонсорская помощь)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</si>
  <si>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</si>
  <si>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</si>
  <si>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ИТОГО БЕЗВОЗМЕЗДНЫХ ПОСТУПЛЕНИЙ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</si>
</sst>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00000"/>
  </numFmts>
  <fonts count="28">
    <font>
      <sz val="10.000000"/>
      <color theme="1"/>
      <name val="Arial"/>
    </font>
    <font>
      <sz val="12.000000"/>
      <color theme="1" tint="0"/>
      <name val="Calibri"/>
      <scheme val="minor"/>
    </font>
    <font>
      <sz val="12.000000"/>
      <color theme="0" tint="0"/>
      <name val="Calibri"/>
      <scheme val="minor"/>
    </font>
    <font>
      <i/>
      <sz val="9.000000"/>
      <name val="Cambria"/>
    </font>
    <font>
      <sz val="12.000000"/>
      <color rgb="FF3F3F76"/>
      <name val="Calibri"/>
      <scheme val="minor"/>
    </font>
    <font>
      <b/>
      <sz val="12.000000"/>
      <color rgb="FF3F3F3F"/>
      <name val="Calibri"/>
      <scheme val="minor"/>
    </font>
    <font>
      <b/>
      <sz val="12.000000"/>
      <color rgb="FFFA7D00"/>
      <name val="Calibri"/>
      <scheme val="minor"/>
    </font>
    <font>
      <u/>
      <sz val="10.000000"/>
      <color indexed="4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2.000000"/>
      <color theme="1" tint="0"/>
      <name val="Calibri"/>
      <scheme val="minor"/>
    </font>
    <font>
      <b/>
      <sz val="12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2.000000"/>
      <color rgb="FF9C6500"/>
      <name val="Calibri"/>
      <scheme val="minor"/>
    </font>
    <font>
      <u/>
      <sz val="10.000000"/>
      <color indexed="20"/>
      <name val="Arial"/>
    </font>
    <font>
      <sz val="12.000000"/>
      <color rgb="FF9C0006"/>
      <name val="Calibri"/>
      <scheme val="minor"/>
    </font>
    <font>
      <i/>
      <sz val="12.000000"/>
      <color rgb="FF7F7F7F"/>
      <name val="Calibri"/>
      <scheme val="minor"/>
    </font>
    <font>
      <sz val="10.000000"/>
      <name val="Arial"/>
    </font>
    <font>
      <sz val="12.000000"/>
      <color rgb="FFFA7D00"/>
      <name val="Calibri"/>
      <scheme val="minor"/>
    </font>
    <font>
      <sz val="12.000000"/>
      <color indexed="2"/>
      <name val="Calibri"/>
      <scheme val="minor"/>
    </font>
    <font>
      <sz val="12.000000"/>
      <color rgb="FF006100"/>
      <name val="Calibri"/>
      <scheme val="minor"/>
    </font>
    <font>
      <sz val="10.000000"/>
      <name val="Times New Roman"/>
    </font>
    <font>
      <b/>
      <sz val="12.000000"/>
      <name val="Times New Roman"/>
    </font>
    <font>
      <sz val="12.000000"/>
      <name val="Times New Roman"/>
    </font>
    <font>
      <b/>
      <sz val="10.000000"/>
      <name val="Times New Roman"/>
    </font>
    <font>
      <b/>
      <sz val="11.000000"/>
      <name val="Times New Roman"/>
    </font>
    <font>
      <sz val="11.00000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indexed="65"/>
        <bgColor indexed="65"/>
      </patternFill>
    </fill>
  </fills>
  <borders count="15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1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0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3" fillId="0" borderId="1" numFmtId="49" applyNumberFormat="1" applyFont="1" applyFill="1" applyBorder="1">
      <alignment horizontal="left" indent="1" vertical="center" wrapText="1"/>
    </xf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4" fillId="25" borderId="2" numFmtId="0" applyNumberFormat="1" applyFont="1" applyFill="1" applyBorder="1"/>
    <xf fontId="5" fillId="26" borderId="3" numFmtId="0" applyNumberFormat="1" applyFont="1" applyFill="1" applyBorder="1"/>
    <xf fontId="6" fillId="26" borderId="2" numFmtId="0" applyNumberFormat="1" applyFont="1" applyFill="1" applyBorder="1"/>
    <xf fontId="7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10" fillId="0" borderId="6" numFmtId="0" applyNumberFormat="1" applyFont="1" applyFill="1" applyBorder="1"/>
    <xf fontId="10" fillId="0" borderId="0" numFmtId="0" applyNumberFormat="1" applyFont="1" applyFill="1" applyBorder="1"/>
    <xf fontId="11" fillId="0" borderId="7" numFmtId="0" applyNumberFormat="1" applyFont="1" applyFill="1" applyBorder="1"/>
    <xf fontId="12" fillId="27" borderId="8" numFmtId="0" applyNumberFormat="1" applyFont="1" applyFill="1" applyBorder="1"/>
    <xf fontId="13" fillId="0" borderId="0" numFmtId="0" applyNumberFormat="1" applyFont="1" applyFill="1" applyBorder="1"/>
    <xf fontId="14" fillId="28" borderId="0" numFmtId="0" applyNumberFormat="1" applyFont="1" applyFill="1" applyBorder="1"/>
    <xf fontId="15" fillId="0" borderId="0" numFmtId="0" applyNumberFormat="1" applyFont="1" applyFill="1" applyBorder="1">
      <alignment vertical="top"/>
    </xf>
    <xf fontId="16" fillId="29" borderId="0" numFmtId="0" applyNumberFormat="1" applyFont="1" applyFill="1" applyBorder="1"/>
    <xf fontId="17" fillId="0" borderId="0" numFmtId="0" applyNumberFormat="1" applyFont="1" applyFill="1" applyBorder="1"/>
    <xf fontId="18" fillId="30" borderId="9" numFmtId="0" applyNumberFormat="1" applyFont="1" applyFill="1" applyBorder="1"/>
    <xf fontId="0" fillId="0" borderId="0" numFmtId="9" applyNumberFormat="1" applyFont="1" applyFill="1" applyBorder="1"/>
    <xf fontId="19" fillId="0" borderId="10" numFmtId="0" applyNumberFormat="1" applyFont="1" applyFill="1" applyBorder="1"/>
    <xf fontId="18" fillId="0" borderId="0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31" borderId="0" numFmtId="0" applyNumberFormat="1" applyFont="1" applyFill="1" applyBorder="1"/>
  </cellStyleXfs>
  <cellXfs count="46">
    <xf fontId="0" fillId="0" borderId="0" numFmtId="0" xfId="0"/>
    <xf fontId="22" fillId="0" borderId="0" numFmtId="0" xfId="0" applyFont="1"/>
    <xf fontId="22" fillId="0" borderId="0" numFmtId="0" xfId="0" applyFont="1" applyAlignment="1">
      <alignment horizontal="left"/>
    </xf>
    <xf fontId="23" fillId="0" borderId="0" numFmtId="0" xfId="0" applyFont="1" applyAlignment="1">
      <alignment horizontal="center" wrapText="1"/>
    </xf>
    <xf fontId="24" fillId="0" borderId="0" numFmtId="0" xfId="0" applyFont="1"/>
    <xf fontId="22" fillId="0" borderId="0" numFmtId="0" xfId="0" applyFont="1" applyAlignment="1">
      <alignment horizontal="right"/>
    </xf>
    <xf fontId="22" fillId="0" borderId="11" numFmtId="0" xfId="0" applyFont="1" applyBorder="1" applyAlignment="1">
      <alignment horizontal="right"/>
    </xf>
    <xf fontId="22" fillId="0" borderId="12" numFmtId="0" xfId="0" applyFont="1" applyBorder="1" applyAlignment="1">
      <alignment horizontal="center" vertical="center" wrapText="1"/>
    </xf>
    <xf fontId="22" fillId="0" borderId="12" numFmtId="0" xfId="0" applyFont="1" applyBorder="1" applyAlignment="1">
      <alignment horizontal="center" vertical="center"/>
    </xf>
    <xf fontId="25" fillId="0" borderId="12" numFmtId="0" xfId="0" applyFont="1" applyBorder="1" applyAlignment="1">
      <alignment wrapText="1"/>
    </xf>
    <xf fontId="26" fillId="0" borderId="13" numFmtId="164" xfId="0" applyNumberFormat="1" applyFont="1" applyBorder="1" applyAlignment="1">
      <alignment horizontal="right" wrapText="1"/>
    </xf>
    <xf fontId="26" fillId="0" borderId="12" numFmtId="164" xfId="0" applyNumberFormat="1" applyFont="1" applyBorder="1" applyAlignment="1">
      <alignment horizontal="right"/>
    </xf>
    <xf fontId="26" fillId="0" borderId="12" numFmtId="164" xfId="0" applyNumberFormat="1" applyFont="1" applyBorder="1"/>
    <xf fontId="22" fillId="0" borderId="12" numFmtId="0" xfId="0" applyFont="1" applyBorder="1" applyAlignment="1">
      <alignment wrapText="1"/>
    </xf>
    <xf fontId="26" fillId="0" borderId="13" numFmtId="164" xfId="0" applyNumberFormat="1" applyFont="1" applyBorder="1" applyAlignment="1">
      <alignment horizontal="center" wrapText="1"/>
    </xf>
    <xf fontId="27" fillId="0" borderId="12" numFmtId="164" xfId="0" applyNumberFormat="1" applyFont="1" applyBorder="1" applyAlignment="1">
      <alignment horizontal="center" wrapText="1"/>
    </xf>
    <xf fontId="27" fillId="0" borderId="12" numFmtId="164" xfId="0" applyNumberFormat="1" applyFont="1" applyBorder="1"/>
    <xf fontId="22" fillId="0" borderId="12" numFmtId="165" xfId="20" applyNumberFormat="1" applyFont="1" applyBorder="1" applyAlignment="1" applyProtection="1">
      <alignment vertical="center" wrapText="1"/>
    </xf>
    <xf fontId="27" fillId="0" borderId="13" numFmtId="164" xfId="0" applyNumberFormat="1" applyFont="1" applyBorder="1" applyAlignment="1">
      <alignment horizontal="right"/>
    </xf>
    <xf fontId="27" fillId="0" borderId="12" numFmtId="164" xfId="0" applyNumberFormat="1" applyFont="1" applyBorder="1" applyAlignment="1">
      <alignment horizontal="right"/>
    </xf>
    <xf fontId="22" fillId="0" borderId="12" numFmtId="0" xfId="0" applyFont="1" applyBorder="1" applyAlignment="1">
      <alignment horizontal="left" wrapText="1"/>
    </xf>
    <xf fontId="27" fillId="0" borderId="13" numFmtId="3" xfId="0" applyNumberFormat="1" applyFont="1" applyBorder="1" applyAlignment="1">
      <alignment horizontal="right"/>
    </xf>
    <xf fontId="27" fillId="0" borderId="12" numFmtId="3" xfId="0" applyNumberFormat="1" applyFont="1" applyBorder="1" applyAlignment="1">
      <alignment horizontal="right"/>
    </xf>
    <xf fontId="0" fillId="0" borderId="0" numFmtId="164" xfId="0" applyNumberFormat="1"/>
    <xf fontId="27" fillId="0" borderId="13" numFmtId="164" xfId="0" applyNumberFormat="1" applyFont="1" applyBorder="1"/>
    <xf fontId="22" fillId="0" borderId="12" numFmtId="165" xfId="20" applyNumberFormat="1" applyFont="1" applyBorder="1" applyAlignment="1" applyProtection="1">
      <alignment horizontal="left" vertical="center" wrapText="1"/>
    </xf>
    <xf fontId="22" fillId="0" borderId="1" numFmtId="49" xfId="19" applyNumberFormat="1" applyFont="1" applyBorder="1" applyAlignment="1" applyProtection="1">
      <alignment vertical="center" wrapText="1"/>
    </xf>
    <xf fontId="22" fillId="0" borderId="14" numFmtId="165" xfId="20" applyNumberFormat="1" applyFont="1" applyBorder="1" applyAlignment="1" applyProtection="1">
      <alignment vertical="center" wrapText="1"/>
    </xf>
    <xf fontId="22" fillId="0" borderId="1" numFmtId="165" xfId="0" applyNumberFormat="1" applyFont="1" applyBorder="1" applyAlignment="1" applyProtection="1">
      <alignment vertical="center" wrapText="1"/>
    </xf>
    <xf fontId="25" fillId="0" borderId="14" numFmtId="0" xfId="0" applyFont="1" applyBorder="1" applyAlignment="1">
      <alignment wrapText="1"/>
    </xf>
    <xf fontId="0" fillId="0" borderId="0" numFmtId="0" xfId="0"/>
    <xf fontId="0" fillId="0" borderId="0" numFmtId="0" xfId="0" applyAlignment="1">
      <alignment shrinkToFit="1" wrapText="1"/>
    </xf>
    <xf fontId="22" fillId="0" borderId="12" numFmtId="0" xfId="0" applyFont="1" applyBorder="1" applyAlignment="1">
      <alignment vertical="top" wrapText="1"/>
    </xf>
    <xf fontId="27" fillId="0" borderId="12" numFmtId="4" xfId="0" applyNumberFormat="1" applyFont="1" applyBorder="1"/>
    <xf fontId="26" fillId="0" borderId="13" numFmtId="3" xfId="0" applyNumberFormat="1" applyFont="1" applyBorder="1" applyAlignment="1">
      <alignment horizontal="right"/>
    </xf>
    <xf fontId="26" fillId="0" borderId="12" numFmtId="3" xfId="0" applyNumberFormat="1" applyFont="1" applyBorder="1" applyAlignment="1">
      <alignment horizontal="right"/>
    </xf>
    <xf fontId="27" fillId="32" borderId="12" numFmtId="164" xfId="0" applyNumberFormat="1" applyFont="1" applyFill="1" applyBorder="1"/>
    <xf fontId="22" fillId="0" borderId="1" numFmtId="49" xfId="19" applyNumberFormat="1" applyFont="1" applyBorder="1" applyAlignment="1">
      <alignment horizontal="left" vertical="center" wrapText="1"/>
    </xf>
    <xf fontId="22" fillId="0" borderId="1" numFmtId="49" xfId="19" applyNumberFormat="1" applyFont="1" applyBorder="1" applyAlignment="1">
      <alignment vertical="center" wrapText="1"/>
    </xf>
    <xf fontId="26" fillId="0" borderId="12" numFmtId="164" xfId="0" applyNumberFormat="1" applyFont="1" applyBorder="1" applyAlignment="1">
      <alignment horizontal="right" wrapText="1"/>
    </xf>
    <xf fontId="22" fillId="33" borderId="12" numFmtId="0" xfId="0" applyFont="1" applyFill="1" applyBorder="1" applyAlignment="1">
      <alignment horizontal="left" wrapText="1"/>
    </xf>
    <xf fontId="25" fillId="0" borderId="0" numFmtId="0" xfId="0" applyFont="1" applyAlignment="1">
      <alignment wrapText="1"/>
    </xf>
    <xf fontId="26" fillId="0" borderId="0" numFmtId="164" xfId="0" applyNumberFormat="1" applyFont="1" applyAlignment="1">
      <alignment horizontal="right" wrapText="1"/>
    </xf>
    <xf fontId="26" fillId="0" borderId="0" numFmtId="164" xfId="0" applyNumberFormat="1" applyFont="1" applyAlignment="1">
      <alignment horizontal="right"/>
    </xf>
    <xf fontId="22" fillId="0" borderId="0" numFmtId="164" xfId="0" applyNumberFormat="1" applyFont="1"/>
    <xf fontId="22" fillId="0" borderId="11" numFmtId="0" xfId="0" applyFont="1" applyBorder="1"/>
  </cellXfs>
  <cellStyles count="51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xl32" xfId="19"/>
    <cellStyle name="Акцент1" xfId="20" builtinId="29"/>
    <cellStyle name="Акцент2" xfId="21" builtinId="33"/>
    <cellStyle name="Акцент3" xfId="22" builtinId="37"/>
    <cellStyle name="Акцент4" xfId="23" builtinId="41"/>
    <cellStyle name="Акцент5" xfId="24" builtinId="45"/>
    <cellStyle name="Акцент6" xfId="25" builtinId="49"/>
    <cellStyle name="Ввод " xfId="26" builtinId="20"/>
    <cellStyle name="Вывод" xfId="27" builtinId="21"/>
    <cellStyle name="Вычисление" xfId="28" builtinId="22"/>
    <cellStyle name="Гиперссылка" xfId="29" builtinId="8"/>
    <cellStyle name="Денежный" xfId="30" builtinId="4"/>
    <cellStyle name="Денежный [0]" xfId="31" builtinId="7"/>
    <cellStyle name="Заголовок 1" xfId="32" builtinId="16"/>
    <cellStyle name="Заголовок 2" xfId="33" builtinId="17"/>
    <cellStyle name="Заголовок 3" xfId="34" builtinId="18"/>
    <cellStyle name="Заголовок 4" xfId="35" builtinId="19"/>
    <cellStyle name="Итог" xfId="36" builtinId="25"/>
    <cellStyle name="Контрольная ячейка" xfId="37" builtinId="23"/>
    <cellStyle name="Название" xfId="38" builtinId="15"/>
    <cellStyle name="Нейтральный" xfId="39" builtinId="28"/>
    <cellStyle name="Обычный" xfId="0" builtinId="0"/>
    <cellStyle name="Открывавшаяся гиперссылка" xfId="40" builtinId="9"/>
    <cellStyle name="Плохой" xfId="41" builtinId="27"/>
    <cellStyle name="Пояснение" xfId="42" builtinId="53"/>
    <cellStyle name="Примечание" xfId="43" builtinId="10"/>
    <cellStyle name="Процентный" xfId="44" builtinId="5"/>
    <cellStyle name="Связанная ячейка" xfId="45" builtinId="24"/>
    <cellStyle name="Стиль 1" xfId="46"/>
    <cellStyle name="Текст предупреждения" xfId="47" builtinId="11"/>
    <cellStyle name="Финансовый" xfId="48" builtinId="3"/>
    <cellStyle name="Финансовый [0]" xfId="49" builtinId="6"/>
    <cellStyle name="Хороший" xfId="50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7">
    <outlinePr applyStyles="0" summaryBelow="1" summaryRight="1" showOutlineSymbols="1"/>
    <pageSetUpPr autoPageBreaks="1" fitToPage="0"/>
  </sheetPr>
  <sheetViews>
    <sheetView zoomScale="100" workbookViewId="0">
      <pane xSplit="1" ySplit="7" topLeftCell="B8" activePane="bottomRight" state="frozen"/>
      <selection activeCell="C29" activeCellId="0" sqref="C29"/>
    </sheetView>
  </sheetViews>
  <sheetFormatPr baseColWidth="8" defaultRowHeight="13.199999999999999" customHeight="1"/>
  <cols>
    <col customWidth="1" min="1" max="1" style="1" width="54"/>
    <col customWidth="1" min="2" max="3" style="1" width="12.332000000000001"/>
    <col customWidth="1" min="4" max="4" style="1" width="11.5547"/>
    <col customWidth="1" min="5" max="5" style="1" width="11.886699999999999"/>
    <col customWidth="1" min="6" max="6" style="1" width="12.109400000000001"/>
    <col customWidth="1" min="7" max="7" style="1" width="9.8867200000000004"/>
    <col customWidth="1" min="8" max="8" style="1" width="10.4414"/>
    <col bestFit="1" customWidth="1" min="10" max="10" width="9.3320299999999996"/>
  </cols>
  <sheetData>
    <row r="1" ht="18" customHeight="1">
      <c r="C1" s="2"/>
      <c r="E1" s="1" t="s">
        <v>0</v>
      </c>
    </row>
    <row r="2" ht="18.75" customHeight="1">
      <c r="E2" s="1" t="s">
        <v>1</v>
      </c>
    </row>
    <row r="3" ht="18.75" customHeight="1">
      <c r="E3" s="1" t="s">
        <v>2</v>
      </c>
    </row>
    <row r="4" ht="18" customHeight="1">
      <c r="A4" s="3"/>
      <c r="B4" s="3"/>
      <c r="C4" s="3"/>
      <c r="D4" s="3"/>
      <c r="E4" s="3"/>
      <c r="F4" s="3"/>
    </row>
    <row r="5" ht="21" customHeight="1">
      <c r="A5" s="4"/>
      <c r="B5" s="4"/>
      <c r="C5" s="4"/>
      <c r="D5" s="4"/>
      <c r="E5" s="5"/>
      <c r="F5" s="5"/>
      <c r="G5" s="6" t="s">
        <v>3</v>
      </c>
      <c r="H5" s="6"/>
    </row>
    <row r="6" ht="26.25" customHeight="1">
      <c r="A6" s="7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7"/>
      <c r="G6" s="8" t="s">
        <v>9</v>
      </c>
      <c r="H6" s="8"/>
    </row>
    <row r="7" ht="29.25" customHeight="1">
      <c r="A7" s="7"/>
      <c r="B7" s="7"/>
      <c r="C7" s="7"/>
      <c r="D7" s="7"/>
      <c r="E7" s="7" t="s">
        <v>10</v>
      </c>
      <c r="F7" s="7" t="s">
        <v>11</v>
      </c>
      <c r="G7" s="8" t="s">
        <v>12</v>
      </c>
      <c r="H7" s="8" t="s">
        <v>13</v>
      </c>
    </row>
    <row r="8" ht="14.25">
      <c r="A8" s="9" t="s">
        <v>14</v>
      </c>
      <c r="B8" s="10">
        <f>B10</f>
        <v>57807</v>
      </c>
      <c r="C8" s="10">
        <f>C10+C12</f>
        <v>59962.699999999997</v>
      </c>
      <c r="D8" s="10">
        <f>D10</f>
        <v>64673</v>
      </c>
      <c r="E8" s="11">
        <f>D8-B8</f>
        <v>6866</v>
      </c>
      <c r="F8" s="11">
        <f>D8-C8</f>
        <v>4710.3000000000029</v>
      </c>
      <c r="G8" s="12">
        <f>G10</f>
        <v>51702</v>
      </c>
      <c r="H8" s="12">
        <f>H10</f>
        <v>54441</v>
      </c>
    </row>
    <row r="9" ht="14.25">
      <c r="A9" s="13" t="s">
        <v>15</v>
      </c>
      <c r="B9" s="14"/>
      <c r="C9" s="15"/>
      <c r="D9" s="15"/>
      <c r="E9" s="15"/>
      <c r="F9" s="15"/>
      <c r="G9" s="16"/>
      <c r="H9" s="16"/>
    </row>
    <row r="10" ht="47.25" customHeight="1">
      <c r="A10" s="17" t="s">
        <v>16</v>
      </c>
      <c r="B10" s="18">
        <v>57807</v>
      </c>
      <c r="C10" s="19">
        <v>57807</v>
      </c>
      <c r="D10" s="19">
        <v>64673</v>
      </c>
      <c r="E10" s="11">
        <f t="shared" ref="E10:E69" si="0">D10-B10</f>
        <v>6866</v>
      </c>
      <c r="F10" s="11">
        <f t="shared" ref="F10:F69" si="1">D10-C10</f>
        <v>6866</v>
      </c>
      <c r="G10" s="16">
        <v>51702</v>
      </c>
      <c r="H10" s="16">
        <v>54441</v>
      </c>
    </row>
    <row r="11" ht="26.399999999999999" hidden="1">
      <c r="A11" s="13" t="s">
        <v>17</v>
      </c>
      <c r="B11" s="18">
        <v>0</v>
      </c>
      <c r="C11" s="19"/>
      <c r="D11" s="19">
        <v>0</v>
      </c>
      <c r="E11" s="11">
        <f t="shared" si="0"/>
        <v>0</v>
      </c>
      <c r="F11" s="11">
        <f t="shared" si="1"/>
        <v>0</v>
      </c>
      <c r="G11" s="16">
        <v>0</v>
      </c>
      <c r="H11" s="16">
        <v>0</v>
      </c>
    </row>
    <row r="12" ht="24">
      <c r="A12" s="20" t="s">
        <v>18</v>
      </c>
      <c r="B12" s="18">
        <v>0</v>
      </c>
      <c r="C12" s="18">
        <v>2155.6999999999998</v>
      </c>
      <c r="D12" s="18">
        <v>0</v>
      </c>
      <c r="E12" s="11">
        <f t="shared" si="0"/>
        <v>0</v>
      </c>
      <c r="F12" s="11">
        <f t="shared" si="1"/>
        <v>-2155.6999999999998</v>
      </c>
      <c r="G12" s="16">
        <v>0</v>
      </c>
      <c r="H12" s="16">
        <v>0</v>
      </c>
    </row>
    <row r="13" ht="14.25">
      <c r="A13" s="9" t="s">
        <v>19</v>
      </c>
      <c r="B13" s="10">
        <f>B15+B16+B17+B18+B19+B20+B21+B22+B23+B24+B25+B27+B28+B31+B32</f>
        <v>130161.79000000001</v>
      </c>
      <c r="C13" s="10">
        <f>SUM(C15:C32)</f>
        <v>208291.69199999998</v>
      </c>
      <c r="D13" s="10">
        <f>SUM(D15:D32)</f>
        <v>188258.94</v>
      </c>
      <c r="E13" s="11">
        <f t="shared" si="0"/>
        <v>58097.149999999994</v>
      </c>
      <c r="F13" s="11">
        <f t="shared" si="1"/>
        <v>-20032.751999999979</v>
      </c>
      <c r="G13" s="12">
        <f>SUM(G15:G32)</f>
        <v>135838.54000000001</v>
      </c>
      <c r="H13" s="12">
        <f>SUM(H15:H32)</f>
        <v>129223.53999999999</v>
      </c>
    </row>
    <row r="14" ht="14.25">
      <c r="A14" s="13" t="s">
        <v>20</v>
      </c>
      <c r="B14" s="21"/>
      <c r="C14" s="19"/>
      <c r="D14" s="22"/>
      <c r="E14" s="11"/>
      <c r="F14" s="11"/>
      <c r="G14" s="16"/>
      <c r="H14" s="16"/>
    </row>
    <row r="15" ht="68.25" customHeight="1">
      <c r="A15" s="13" t="s">
        <v>21</v>
      </c>
      <c r="B15" s="18">
        <v>49999</v>
      </c>
      <c r="C15" s="19">
        <v>52326.800000000003</v>
      </c>
      <c r="D15" s="19">
        <v>55443</v>
      </c>
      <c r="E15" s="11">
        <f t="shared" si="0"/>
        <v>5444</v>
      </c>
      <c r="F15" s="11">
        <f t="shared" si="1"/>
        <v>3116.1999999999971</v>
      </c>
      <c r="G15" s="16">
        <v>50692</v>
      </c>
      <c r="H15" s="16">
        <v>48158</v>
      </c>
      <c r="K15" s="23"/>
    </row>
    <row r="16" ht="51.75" customHeight="1">
      <c r="A16" s="17" t="s">
        <v>22</v>
      </c>
      <c r="B16" s="18">
        <v>203.69999999999999</v>
      </c>
      <c r="C16" s="19">
        <v>203.69999999999999</v>
      </c>
      <c r="D16" s="19">
        <v>0</v>
      </c>
      <c r="E16" s="11">
        <f t="shared" si="0"/>
        <v>-203.69999999999999</v>
      </c>
      <c r="F16" s="11">
        <f t="shared" si="1"/>
        <v>-203.69999999999999</v>
      </c>
      <c r="G16" s="16">
        <v>0</v>
      </c>
      <c r="H16" s="16">
        <v>0</v>
      </c>
    </row>
    <row r="17" ht="15" customHeight="1">
      <c r="A17" s="13" t="s">
        <v>23</v>
      </c>
      <c r="B17" s="18">
        <v>305.98000000000002</v>
      </c>
      <c r="C17" s="19">
        <v>3305.98</v>
      </c>
      <c r="D17" s="19">
        <v>122.8</v>
      </c>
      <c r="E17" s="11">
        <f t="shared" si="0"/>
        <v>-183.18000000000001</v>
      </c>
      <c r="F17" s="11">
        <f t="shared" si="1"/>
        <v>-3183.1799999999998</v>
      </c>
      <c r="G17" s="16">
        <v>123</v>
      </c>
      <c r="H17" s="16">
        <v>126.2</v>
      </c>
    </row>
    <row r="18" ht="53.399999999999999" customHeight="1">
      <c r="A18" s="13" t="s">
        <v>24</v>
      </c>
      <c r="B18" s="18">
        <v>0</v>
      </c>
      <c r="C18" s="19">
        <v>9587.5300000000007</v>
      </c>
      <c r="D18" s="19">
        <v>0</v>
      </c>
      <c r="E18" s="11">
        <f t="shared" si="0"/>
        <v>0</v>
      </c>
      <c r="F18" s="11">
        <f t="shared" si="1"/>
        <v>-9587.5300000000007</v>
      </c>
      <c r="G18" s="16">
        <v>0</v>
      </c>
      <c r="H18" s="16">
        <v>0</v>
      </c>
    </row>
    <row r="19" ht="54.75" customHeight="1">
      <c r="A19" s="13" t="s">
        <v>25</v>
      </c>
      <c r="B19" s="18">
        <v>90.689999999999998</v>
      </c>
      <c r="C19" s="19">
        <v>99.099999999999994</v>
      </c>
      <c r="D19" s="19">
        <v>70.290000000000006</v>
      </c>
      <c r="E19" s="11">
        <f t="shared" si="0"/>
        <v>-20.399999999999991</v>
      </c>
      <c r="F19" s="11">
        <f t="shared" si="1"/>
        <v>-28.809999999999988</v>
      </c>
      <c r="G19" s="16">
        <v>70.290000000000006</v>
      </c>
      <c r="H19" s="16">
        <v>70.290000000000006</v>
      </c>
    </row>
    <row r="20" ht="71.400000000000006" customHeight="1">
      <c r="A20" s="17" t="s">
        <v>26</v>
      </c>
      <c r="B20" s="18">
        <v>2419.4000000000001</v>
      </c>
      <c r="C20" s="19">
        <v>2098.5999999999999</v>
      </c>
      <c r="D20" s="19">
        <v>0</v>
      </c>
      <c r="E20" s="11">
        <f t="shared" si="0"/>
        <v>-2419.4000000000001</v>
      </c>
      <c r="F20" s="11">
        <f t="shared" si="1"/>
        <v>-2098.5999999999999</v>
      </c>
      <c r="G20" s="16">
        <v>0</v>
      </c>
      <c r="H20" s="16">
        <v>0</v>
      </c>
    </row>
    <row r="21" ht="30" customHeight="1">
      <c r="A21" s="13" t="s">
        <v>27</v>
      </c>
      <c r="B21" s="24">
        <v>637.32000000000005</v>
      </c>
      <c r="C21" s="19">
        <v>600.27999999999997</v>
      </c>
      <c r="D21" s="16">
        <v>631.35000000000002</v>
      </c>
      <c r="E21" s="11">
        <f t="shared" si="0"/>
        <v>-5.9700000000000273</v>
      </c>
      <c r="F21" s="11">
        <f t="shared" si="1"/>
        <v>31.07000000000005</v>
      </c>
      <c r="G21" s="16">
        <v>631.35000000000002</v>
      </c>
      <c r="H21" s="16">
        <v>631.35000000000002</v>
      </c>
    </row>
    <row r="22" ht="91.799999999999997" customHeight="1">
      <c r="A22" s="25" t="s">
        <v>28</v>
      </c>
      <c r="B22" s="24">
        <v>900</v>
      </c>
      <c r="C22" s="19">
        <v>900</v>
      </c>
      <c r="D22" s="16">
        <v>0</v>
      </c>
      <c r="E22" s="11">
        <f t="shared" si="0"/>
        <v>-900</v>
      </c>
      <c r="F22" s="11">
        <f t="shared" si="1"/>
        <v>-900</v>
      </c>
      <c r="G22" s="16">
        <v>0</v>
      </c>
      <c r="H22" s="16">
        <v>0</v>
      </c>
    </row>
    <row r="23" ht="53.399999999999999" customHeight="1">
      <c r="A23" s="13" t="s">
        <v>29</v>
      </c>
      <c r="B23" s="24">
        <v>7649.6999999999998</v>
      </c>
      <c r="C23" s="19">
        <v>7877</v>
      </c>
      <c r="D23" s="16">
        <v>8301</v>
      </c>
      <c r="E23" s="11">
        <f t="shared" si="0"/>
        <v>651.30000000000018</v>
      </c>
      <c r="F23" s="11">
        <f t="shared" si="1"/>
        <v>424</v>
      </c>
      <c r="G23" s="16">
        <v>8289</v>
      </c>
      <c r="H23" s="16">
        <v>8277</v>
      </c>
    </row>
    <row r="24" ht="28.5" customHeight="1">
      <c r="A24" s="13" t="s">
        <v>30</v>
      </c>
      <c r="B24" s="24">
        <v>585</v>
      </c>
      <c r="C24" s="19">
        <v>585</v>
      </c>
      <c r="D24" s="16">
        <v>1259.7</v>
      </c>
      <c r="E24" s="11">
        <f t="shared" si="0"/>
        <v>674.70000000000005</v>
      </c>
      <c r="F24" s="11">
        <f t="shared" si="1"/>
        <v>674.70000000000005</v>
      </c>
      <c r="G24" s="16">
        <v>2617.1999999999998</v>
      </c>
      <c r="H24" s="16">
        <v>3527.5</v>
      </c>
    </row>
    <row r="25" ht="39.75" customHeight="1">
      <c r="A25" s="13" t="s">
        <v>31</v>
      </c>
      <c r="B25" s="18">
        <v>58669</v>
      </c>
      <c r="C25" s="19">
        <v>77047.300000000003</v>
      </c>
      <c r="D25" s="19">
        <v>79258.100000000006</v>
      </c>
      <c r="E25" s="11">
        <f t="shared" si="0"/>
        <v>20589.100000000006</v>
      </c>
      <c r="F25" s="11">
        <f t="shared" si="1"/>
        <v>2210.8000000000029</v>
      </c>
      <c r="G25" s="16">
        <v>71403</v>
      </c>
      <c r="H25" s="16">
        <v>66149.399999999994</v>
      </c>
    </row>
    <row r="26" ht="39.75" customHeight="1">
      <c r="A26" s="13" t="s">
        <v>32</v>
      </c>
      <c r="B26" s="18">
        <v>0</v>
      </c>
      <c r="C26" s="19">
        <v>2877.1219999999998</v>
      </c>
      <c r="D26" s="19">
        <v>0</v>
      </c>
      <c r="E26" s="11">
        <f t="shared" si="0"/>
        <v>0</v>
      </c>
      <c r="F26" s="11">
        <f t="shared" si="1"/>
        <v>-2877.1219999999998</v>
      </c>
      <c r="G26" s="16">
        <v>0</v>
      </c>
      <c r="H26" s="16">
        <v>0</v>
      </c>
    </row>
    <row r="27" ht="47.399999999999999" customHeight="1">
      <c r="A27" s="17" t="s">
        <v>33</v>
      </c>
      <c r="B27" s="18">
        <v>3154</v>
      </c>
      <c r="C27" s="19">
        <v>2837.6999999999998</v>
      </c>
      <c r="D27" s="19">
        <v>0</v>
      </c>
      <c r="E27" s="11">
        <f t="shared" si="0"/>
        <v>-3154</v>
      </c>
      <c r="F27" s="11">
        <f t="shared" si="1"/>
        <v>-2837.6999999999998</v>
      </c>
      <c r="G27" s="16">
        <v>0</v>
      </c>
      <c r="H27" s="16">
        <v>0</v>
      </c>
    </row>
    <row r="28" ht="41.399999999999999" customHeight="1">
      <c r="A28" s="17" t="s">
        <v>34</v>
      </c>
      <c r="B28" s="18">
        <v>2802</v>
      </c>
      <c r="C28" s="19">
        <v>1970.8</v>
      </c>
      <c r="D28" s="19">
        <v>0</v>
      </c>
      <c r="E28" s="11">
        <f t="shared" si="0"/>
        <v>-2802</v>
      </c>
      <c r="F28" s="11">
        <f t="shared" si="1"/>
        <v>-1970.8</v>
      </c>
      <c r="G28" s="16">
        <v>0</v>
      </c>
      <c r="H28" s="16">
        <v>0</v>
      </c>
    </row>
    <row r="29" ht="31.800000000000001" customHeight="1">
      <c r="A29" s="17" t="s">
        <v>35</v>
      </c>
      <c r="B29" s="18">
        <v>0</v>
      </c>
      <c r="C29" s="19">
        <v>1950.3</v>
      </c>
      <c r="D29" s="19">
        <v>0</v>
      </c>
      <c r="E29" s="11">
        <f t="shared" si="0"/>
        <v>0</v>
      </c>
      <c r="F29" s="11">
        <f t="shared" si="1"/>
        <v>-1950.3</v>
      </c>
      <c r="G29" s="16">
        <v>0</v>
      </c>
      <c r="H29" s="16">
        <v>0</v>
      </c>
    </row>
    <row r="30" ht="62.399999999999999" customHeight="1">
      <c r="A30" s="26" t="s">
        <v>36</v>
      </c>
      <c r="B30" s="18">
        <v>0</v>
      </c>
      <c r="C30" s="19">
        <v>41338</v>
      </c>
      <c r="D30" s="19">
        <v>41160</v>
      </c>
      <c r="E30" s="11">
        <f t="shared" si="0"/>
        <v>41160</v>
      </c>
      <c r="F30" s="11">
        <f t="shared" si="1"/>
        <v>-178</v>
      </c>
      <c r="G30" s="16">
        <v>0</v>
      </c>
      <c r="H30" s="16">
        <v>0</v>
      </c>
    </row>
    <row r="31" ht="31.5" customHeight="1">
      <c r="A31" s="27" t="s">
        <v>37</v>
      </c>
      <c r="B31" s="18">
        <v>699.60000000000002</v>
      </c>
      <c r="C31" s="19">
        <v>640.08000000000004</v>
      </c>
      <c r="D31" s="19">
        <v>0</v>
      </c>
      <c r="E31" s="11">
        <f t="shared" si="0"/>
        <v>-699.60000000000002</v>
      </c>
      <c r="F31" s="11">
        <f t="shared" si="1"/>
        <v>-640.08000000000004</v>
      </c>
      <c r="G31" s="16">
        <v>0</v>
      </c>
      <c r="H31" s="16">
        <v>0</v>
      </c>
    </row>
    <row r="32" ht="61.200000000000003" customHeight="1">
      <c r="A32" s="28" t="s">
        <v>38</v>
      </c>
      <c r="B32" s="18">
        <v>2046.4000000000001</v>
      </c>
      <c r="C32" s="19">
        <v>2046.4000000000001</v>
      </c>
      <c r="D32" s="19">
        <v>2012.7</v>
      </c>
      <c r="E32" s="11">
        <f t="shared" si="0"/>
        <v>-33.700000000000045</v>
      </c>
      <c r="F32" s="11">
        <f t="shared" si="1"/>
        <v>-33.700000000000045</v>
      </c>
      <c r="G32" s="16">
        <v>2012.7</v>
      </c>
      <c r="H32" s="16">
        <v>2283.8000000000002</v>
      </c>
    </row>
    <row r="33" ht="14.25">
      <c r="A33" s="29" t="s">
        <v>39</v>
      </c>
      <c r="B33" s="10">
        <f>SUM(B35:B50)</f>
        <v>201517.5</v>
      </c>
      <c r="C33" s="10">
        <f>SUM(C35:C50)</f>
        <v>216796.39999999999</v>
      </c>
      <c r="D33" s="10">
        <f>SUM(D35:D50)</f>
        <v>222108.39999999999</v>
      </c>
      <c r="E33" s="11">
        <f t="shared" si="0"/>
        <v>20590.899999999994</v>
      </c>
      <c r="F33" s="11">
        <f t="shared" si="1"/>
        <v>5312</v>
      </c>
      <c r="G33" s="12">
        <f>SUM(G35:G50)</f>
        <v>230701.29999999999</v>
      </c>
      <c r="H33" s="12">
        <f>SUM(H35:H50)</f>
        <v>228563.59999999998</v>
      </c>
    </row>
    <row r="34" ht="14.25">
      <c r="A34" s="13" t="s">
        <v>15</v>
      </c>
      <c r="B34" s="21"/>
      <c r="C34" s="22"/>
      <c r="D34" s="22"/>
      <c r="E34" s="11"/>
      <c r="F34" s="11"/>
      <c r="G34" s="16"/>
      <c r="H34" s="16"/>
    </row>
    <row r="35" s="30" customFormat="1" ht="64.799999999999997" customHeight="1">
      <c r="A35" s="13" t="s">
        <v>40</v>
      </c>
      <c r="B35" s="18">
        <v>549</v>
      </c>
      <c r="C35" s="19">
        <v>549</v>
      </c>
      <c r="D35" s="19">
        <v>599</v>
      </c>
      <c r="E35" s="11">
        <f t="shared" si="0"/>
        <v>50</v>
      </c>
      <c r="F35" s="11">
        <f t="shared" si="1"/>
        <v>50</v>
      </c>
      <c r="G35" s="16">
        <v>599</v>
      </c>
      <c r="H35" s="16">
        <v>599</v>
      </c>
    </row>
    <row r="36" ht="87.599999999999994" customHeight="1">
      <c r="A36" s="13" t="s">
        <v>41</v>
      </c>
      <c r="B36" s="18">
        <v>387</v>
      </c>
      <c r="C36" s="19">
        <v>366</v>
      </c>
      <c r="D36" s="19">
        <v>377</v>
      </c>
      <c r="E36" s="11">
        <f t="shared" si="0"/>
        <v>-10</v>
      </c>
      <c r="F36" s="11">
        <f t="shared" si="1"/>
        <v>11</v>
      </c>
      <c r="G36" s="16">
        <v>377</v>
      </c>
      <c r="H36" s="16">
        <v>377</v>
      </c>
      <c r="I36" s="23"/>
    </row>
    <row r="37" ht="108" customHeight="1">
      <c r="A37" s="13" t="s">
        <v>42</v>
      </c>
      <c r="B37" s="18">
        <v>10326</v>
      </c>
      <c r="C37" s="19">
        <v>11225</v>
      </c>
      <c r="D37" s="19">
        <v>11719</v>
      </c>
      <c r="E37" s="11">
        <f t="shared" si="0"/>
        <v>1393</v>
      </c>
      <c r="F37" s="11">
        <f t="shared" si="1"/>
        <v>494</v>
      </c>
      <c r="G37" s="16">
        <v>12598</v>
      </c>
      <c r="H37" s="16">
        <v>13215</v>
      </c>
    </row>
    <row r="38" ht="48">
      <c r="A38" s="13" t="s">
        <v>43</v>
      </c>
      <c r="B38" s="18">
        <v>2.6000000000000001</v>
      </c>
      <c r="C38" s="19">
        <v>2.6000000000000001</v>
      </c>
      <c r="D38" s="19">
        <v>2.3999999999999999</v>
      </c>
      <c r="E38" s="11">
        <f t="shared" si="0"/>
        <v>-0.20000000000000018</v>
      </c>
      <c r="F38" s="11">
        <f t="shared" si="1"/>
        <v>-0.20000000000000018</v>
      </c>
      <c r="G38" s="16">
        <v>2.3999999999999999</v>
      </c>
      <c r="H38" s="16">
        <v>2.3999999999999999</v>
      </c>
      <c r="I38" s="31"/>
      <c r="J38" s="31"/>
      <c r="K38" s="31"/>
    </row>
    <row r="39" ht="42.75" customHeight="1">
      <c r="A39" s="13" t="s">
        <v>44</v>
      </c>
      <c r="B39" s="18">
        <v>4563</v>
      </c>
      <c r="C39" s="19">
        <v>4563</v>
      </c>
      <c r="D39" s="19">
        <v>4471</v>
      </c>
      <c r="E39" s="11">
        <f t="shared" si="0"/>
        <v>-92</v>
      </c>
      <c r="F39" s="11">
        <f t="shared" si="1"/>
        <v>-92</v>
      </c>
      <c r="G39" s="16">
        <v>4570</v>
      </c>
      <c r="H39" s="16">
        <v>4683</v>
      </c>
    </row>
    <row r="40" ht="36">
      <c r="A40" s="13" t="s">
        <v>45</v>
      </c>
      <c r="B40" s="18">
        <v>2025</v>
      </c>
      <c r="C40" s="19">
        <v>2061.5</v>
      </c>
      <c r="D40" s="19">
        <v>1894</v>
      </c>
      <c r="E40" s="11">
        <f t="shared" si="0"/>
        <v>-131</v>
      </c>
      <c r="F40" s="11">
        <f t="shared" si="1"/>
        <v>-167.5</v>
      </c>
      <c r="G40" s="16">
        <v>1894</v>
      </c>
      <c r="H40" s="16">
        <v>1894</v>
      </c>
      <c r="J40" s="23"/>
    </row>
    <row r="41" s="30" customFormat="1" ht="76.5" customHeight="1">
      <c r="A41" s="13" t="s">
        <v>46</v>
      </c>
      <c r="B41" s="18">
        <v>1140</v>
      </c>
      <c r="C41" s="19">
        <v>1164.9000000000001</v>
      </c>
      <c r="D41" s="19">
        <v>1242</v>
      </c>
      <c r="E41" s="11">
        <f t="shared" si="0"/>
        <v>102</v>
      </c>
      <c r="F41" s="11">
        <f t="shared" si="1"/>
        <v>77.099999999999909</v>
      </c>
      <c r="G41" s="16">
        <v>1242</v>
      </c>
      <c r="H41" s="16">
        <v>1242</v>
      </c>
    </row>
    <row r="42" s="30" customFormat="1" ht="197.25" customHeight="1">
      <c r="A42" s="13" t="s">
        <v>47</v>
      </c>
      <c r="B42" s="18">
        <v>37.200000000000003</v>
      </c>
      <c r="C42" s="19">
        <v>37.200000000000003</v>
      </c>
      <c r="D42" s="19">
        <v>37.399999999999999</v>
      </c>
      <c r="E42" s="11">
        <f t="shared" si="0"/>
        <v>0.19999999999999574</v>
      </c>
      <c r="F42" s="11">
        <f t="shared" si="1"/>
        <v>0.19999999999999574</v>
      </c>
      <c r="G42" s="16">
        <v>37.5</v>
      </c>
      <c r="H42" s="16">
        <v>37.600000000000001</v>
      </c>
    </row>
    <row r="43" ht="78.75" customHeight="1">
      <c r="A43" s="13" t="s">
        <v>48</v>
      </c>
      <c r="B43" s="18">
        <v>1</v>
      </c>
      <c r="C43" s="19">
        <v>1</v>
      </c>
      <c r="D43" s="19">
        <v>1</v>
      </c>
      <c r="E43" s="11">
        <f t="shared" si="0"/>
        <v>0</v>
      </c>
      <c r="F43" s="11">
        <f t="shared" si="1"/>
        <v>0</v>
      </c>
      <c r="G43" s="16">
        <v>2101</v>
      </c>
      <c r="H43" s="16">
        <v>1</v>
      </c>
    </row>
    <row r="44" s="30" customFormat="1" ht="41.25" customHeight="1">
      <c r="A44" s="32" t="s">
        <v>49</v>
      </c>
      <c r="B44" s="18">
        <v>15000</v>
      </c>
      <c r="C44" s="19">
        <v>12955</v>
      </c>
      <c r="D44" s="19">
        <v>14122</v>
      </c>
      <c r="E44" s="11">
        <f t="shared" si="0"/>
        <v>-878</v>
      </c>
      <c r="F44" s="11">
        <f t="shared" si="1"/>
        <v>1167</v>
      </c>
      <c r="G44" s="16">
        <v>14122</v>
      </c>
      <c r="H44" s="16">
        <v>14122</v>
      </c>
    </row>
    <row r="45" ht="66" customHeight="1">
      <c r="A45" s="32" t="s">
        <v>50</v>
      </c>
      <c r="B45" s="18">
        <v>1268.0999999999999</v>
      </c>
      <c r="C45" s="19">
        <v>1268.0999999999999</v>
      </c>
      <c r="D45" s="19">
        <v>1147</v>
      </c>
      <c r="E45" s="11">
        <f t="shared" si="0"/>
        <v>-121.09999999999991</v>
      </c>
      <c r="F45" s="11">
        <f t="shared" si="1"/>
        <v>-121.09999999999991</v>
      </c>
      <c r="G45" s="16">
        <v>1147</v>
      </c>
      <c r="H45" s="16">
        <v>1147</v>
      </c>
    </row>
    <row r="46" ht="46.799999999999997" customHeight="1">
      <c r="A46" s="13" t="s">
        <v>51</v>
      </c>
      <c r="B46" s="18">
        <v>0</v>
      </c>
      <c r="C46" s="19">
        <v>787.89999999999998</v>
      </c>
      <c r="D46" s="19">
        <v>0</v>
      </c>
      <c r="E46" s="11">
        <f t="shared" si="0"/>
        <v>0</v>
      </c>
      <c r="F46" s="11">
        <f t="shared" si="1"/>
        <v>-787.89999999999998</v>
      </c>
      <c r="G46" s="16">
        <v>5514.6999999999998</v>
      </c>
      <c r="H46" s="16">
        <v>4726.8999999999996</v>
      </c>
    </row>
    <row r="47" ht="54" customHeight="1">
      <c r="A47" s="32" t="s">
        <v>52</v>
      </c>
      <c r="B47" s="18">
        <v>4.0999999999999996</v>
      </c>
      <c r="C47" s="19">
        <v>4.0999999999999996</v>
      </c>
      <c r="D47" s="19">
        <v>3.7999999999999998</v>
      </c>
      <c r="E47" s="11">
        <f t="shared" si="0"/>
        <v>-0.29999999999999982</v>
      </c>
      <c r="F47" s="11">
        <f t="shared" si="1"/>
        <v>-0.29999999999999982</v>
      </c>
      <c r="G47" s="16">
        <v>3.8999999999999999</v>
      </c>
      <c r="H47" s="33">
        <v>23.899999999999999</v>
      </c>
    </row>
    <row r="48" ht="55.200000000000003" customHeight="1">
      <c r="A48" s="13" t="s">
        <v>53</v>
      </c>
      <c r="B48" s="18">
        <v>132003</v>
      </c>
      <c r="C48" s="19">
        <v>141291</v>
      </c>
      <c r="D48" s="19">
        <v>146915</v>
      </c>
      <c r="E48" s="11">
        <f t="shared" si="0"/>
        <v>14912</v>
      </c>
      <c r="F48" s="11">
        <f t="shared" si="1"/>
        <v>5624</v>
      </c>
      <c r="G48" s="16">
        <v>146915</v>
      </c>
      <c r="H48" s="16">
        <v>146915</v>
      </c>
    </row>
    <row r="49" ht="46.5" customHeight="1">
      <c r="A49" s="13" t="s">
        <v>54</v>
      </c>
      <c r="B49" s="18">
        <v>34061.5</v>
      </c>
      <c r="C49" s="19">
        <v>40370.099999999999</v>
      </c>
      <c r="D49" s="19">
        <v>39380.400000000001</v>
      </c>
      <c r="E49" s="11">
        <f t="shared" si="0"/>
        <v>5318.9000000000015</v>
      </c>
      <c r="F49" s="11">
        <f t="shared" si="1"/>
        <v>-989.69999999999709</v>
      </c>
      <c r="G49" s="16">
        <v>39380.400000000001</v>
      </c>
      <c r="H49" s="16">
        <v>39380.400000000001</v>
      </c>
    </row>
    <row r="50" ht="129" customHeight="1">
      <c r="A50" s="13" t="s">
        <v>55</v>
      </c>
      <c r="B50" s="18">
        <v>150</v>
      </c>
      <c r="C50" s="19">
        <v>150</v>
      </c>
      <c r="D50" s="19">
        <v>197.40000000000001</v>
      </c>
      <c r="E50" s="11">
        <f t="shared" si="0"/>
        <v>47.400000000000006</v>
      </c>
      <c r="F50" s="11">
        <f t="shared" si="1"/>
        <v>47.400000000000006</v>
      </c>
      <c r="G50" s="16">
        <v>197.40000000000001</v>
      </c>
      <c r="H50" s="16">
        <v>197.40000000000001</v>
      </c>
    </row>
    <row r="51" ht="18.75" customHeight="1">
      <c r="A51" s="9" t="s">
        <v>56</v>
      </c>
      <c r="B51" s="10">
        <f>SUM(B54:B64)</f>
        <v>12053.6</v>
      </c>
      <c r="C51" s="10">
        <f>SUM(C54:C64)</f>
        <v>21911.800000000003</v>
      </c>
      <c r="D51" s="10">
        <f>D54+D55+D56+D57+D58+D59+D60+D61+D62+D65</f>
        <v>11232.4</v>
      </c>
      <c r="E51" s="11">
        <f t="shared" si="0"/>
        <v>-821.20000000000073</v>
      </c>
      <c r="F51" s="11">
        <f t="shared" si="1"/>
        <v>-10679.400000000003</v>
      </c>
      <c r="G51" s="12">
        <f>SUM(G53:G64)</f>
        <v>10922.4</v>
      </c>
      <c r="H51" s="12">
        <f>SUM(H53:H64)</f>
        <v>10922.4</v>
      </c>
    </row>
    <row r="52" ht="14.25">
      <c r="A52" s="13" t="s">
        <v>15</v>
      </c>
      <c r="B52" s="34"/>
      <c r="C52" s="11"/>
      <c r="D52" s="35"/>
      <c r="E52" s="11"/>
      <c r="F52" s="11"/>
      <c r="G52" s="16"/>
      <c r="H52" s="16"/>
    </row>
    <row r="53" ht="69" hidden="1" customHeight="1">
      <c r="A53" s="13" t="s">
        <v>57</v>
      </c>
      <c r="B53" s="24"/>
      <c r="C53" s="19"/>
      <c r="D53" s="16"/>
      <c r="E53" s="11">
        <f t="shared" si="0"/>
        <v>0</v>
      </c>
      <c r="F53" s="11">
        <f t="shared" si="1"/>
        <v>0</v>
      </c>
      <c r="G53" s="16">
        <v>0</v>
      </c>
      <c r="H53" s="16">
        <v>0</v>
      </c>
    </row>
    <row r="54" ht="56.399999999999999" customHeight="1">
      <c r="A54" s="13" t="s">
        <v>58</v>
      </c>
      <c r="B54" s="24">
        <v>378.30000000000001</v>
      </c>
      <c r="C54" s="19">
        <v>378.30000000000001</v>
      </c>
      <c r="D54" s="36">
        <v>10</v>
      </c>
      <c r="E54" s="11">
        <f t="shared" si="0"/>
        <v>-368.30000000000001</v>
      </c>
      <c r="F54" s="11">
        <f t="shared" si="1"/>
        <v>-368.30000000000001</v>
      </c>
      <c r="G54" s="16">
        <v>0</v>
      </c>
      <c r="H54" s="16">
        <v>0</v>
      </c>
    </row>
    <row r="55" ht="70.5" customHeight="1">
      <c r="A55" s="13" t="s">
        <v>59</v>
      </c>
      <c r="B55" s="24">
        <v>52</v>
      </c>
      <c r="C55" s="19">
        <v>52</v>
      </c>
      <c r="D55" s="16">
        <v>52</v>
      </c>
      <c r="E55" s="11">
        <f t="shared" si="0"/>
        <v>0</v>
      </c>
      <c r="F55" s="11">
        <f t="shared" si="1"/>
        <v>0</v>
      </c>
      <c r="G55" s="16">
        <v>52</v>
      </c>
      <c r="H55" s="16">
        <v>52</v>
      </c>
      <c r="J55" s="23"/>
    </row>
    <row r="56" ht="64.5" customHeight="1">
      <c r="A56" s="13" t="s">
        <v>60</v>
      </c>
      <c r="B56" s="24">
        <v>4.5</v>
      </c>
      <c r="C56" s="19">
        <v>4.5</v>
      </c>
      <c r="D56" s="16">
        <v>4.5</v>
      </c>
      <c r="E56" s="11">
        <f t="shared" si="0"/>
        <v>0</v>
      </c>
      <c r="F56" s="11">
        <f t="shared" si="1"/>
        <v>0</v>
      </c>
      <c r="G56" s="16">
        <v>0</v>
      </c>
      <c r="H56" s="16">
        <v>0</v>
      </c>
      <c r="J56" s="23"/>
    </row>
    <row r="57" ht="32.25" customHeight="1">
      <c r="A57" s="13" t="s">
        <v>61</v>
      </c>
      <c r="B57" s="24">
        <v>29.699999999999999</v>
      </c>
      <c r="C57" s="19">
        <v>257.10000000000002</v>
      </c>
      <c r="D57" s="16">
        <v>235.5</v>
      </c>
      <c r="E57" s="11">
        <f t="shared" si="0"/>
        <v>205.80000000000001</v>
      </c>
      <c r="F57" s="11">
        <f t="shared" si="1"/>
        <v>-21.600000000000023</v>
      </c>
      <c r="G57" s="16">
        <v>0</v>
      </c>
      <c r="H57" s="16">
        <v>0</v>
      </c>
    </row>
    <row r="58" ht="46.200000000000003" customHeight="1">
      <c r="A58" s="37" t="s">
        <v>62</v>
      </c>
      <c r="B58" s="24">
        <v>0</v>
      </c>
      <c r="C58" s="19">
        <v>444</v>
      </c>
      <c r="D58" s="16">
        <v>0</v>
      </c>
      <c r="E58" s="11">
        <f t="shared" si="0"/>
        <v>0</v>
      </c>
      <c r="F58" s="11">
        <f t="shared" si="1"/>
        <v>-444</v>
      </c>
      <c r="G58" s="16">
        <v>0</v>
      </c>
      <c r="H58" s="16">
        <v>0</v>
      </c>
    </row>
    <row r="59" ht="61.200000000000003" customHeight="1">
      <c r="A59" s="38" t="s">
        <v>63</v>
      </c>
      <c r="B59" s="24">
        <v>0</v>
      </c>
      <c r="C59" s="19">
        <v>1180.8</v>
      </c>
      <c r="D59" s="16">
        <v>0</v>
      </c>
      <c r="E59" s="11">
        <f t="shared" si="0"/>
        <v>0</v>
      </c>
      <c r="F59" s="11">
        <f t="shared" si="1"/>
        <v>-1180.8</v>
      </c>
      <c r="G59" s="16">
        <v>0</v>
      </c>
      <c r="H59" s="16">
        <v>0</v>
      </c>
    </row>
    <row r="60" ht="69.599999999999994" customHeight="1">
      <c r="A60" s="38" t="s">
        <v>64</v>
      </c>
      <c r="B60" s="24">
        <v>0</v>
      </c>
      <c r="C60" s="19">
        <v>7706</v>
      </c>
      <c r="D60" s="16">
        <v>0</v>
      </c>
      <c r="E60" s="11">
        <f t="shared" si="0"/>
        <v>0</v>
      </c>
      <c r="F60" s="11">
        <f t="shared" si="1"/>
        <v>-7706</v>
      </c>
      <c r="G60" s="16">
        <v>0</v>
      </c>
      <c r="H60" s="16">
        <v>0</v>
      </c>
    </row>
    <row r="61" ht="55.200000000000003" customHeight="1">
      <c r="A61" s="38" t="s">
        <v>65</v>
      </c>
      <c r="B61" s="24">
        <v>0</v>
      </c>
      <c r="C61" s="19">
        <v>700</v>
      </c>
      <c r="D61" s="16">
        <v>0</v>
      </c>
      <c r="E61" s="11">
        <f t="shared" si="0"/>
        <v>0</v>
      </c>
      <c r="F61" s="11">
        <f t="shared" si="1"/>
        <v>-700</v>
      </c>
      <c r="G61" s="16">
        <v>0</v>
      </c>
      <c r="H61" s="16">
        <v>0</v>
      </c>
    </row>
    <row r="62" ht="63.75" customHeight="1">
      <c r="A62" s="27" t="s">
        <v>66</v>
      </c>
      <c r="B62" s="24">
        <v>11589.1</v>
      </c>
      <c r="C62" s="19">
        <v>11189.1</v>
      </c>
      <c r="D62" s="16">
        <v>10870.4</v>
      </c>
      <c r="E62" s="11">
        <f t="shared" si="0"/>
        <v>-718.70000000000073</v>
      </c>
      <c r="F62" s="11">
        <f t="shared" si="1"/>
        <v>-318.70000000000073</v>
      </c>
      <c r="G62" s="16">
        <v>10870.4</v>
      </c>
      <c r="H62" s="16">
        <v>10870.4</v>
      </c>
    </row>
    <row r="63" ht="45.75" hidden="1" customHeight="1">
      <c r="A63" s="13" t="s">
        <v>67</v>
      </c>
      <c r="B63" s="24"/>
      <c r="C63" s="19"/>
      <c r="D63" s="16"/>
      <c r="E63" s="11">
        <f t="shared" si="0"/>
        <v>0</v>
      </c>
      <c r="F63" s="11">
        <f t="shared" si="1"/>
        <v>0</v>
      </c>
      <c r="G63" s="16"/>
      <c r="H63" s="16"/>
    </row>
    <row r="64" ht="45.75" hidden="1" customHeight="1">
      <c r="A64" s="13" t="s">
        <v>68</v>
      </c>
      <c r="B64" s="24"/>
      <c r="C64" s="19"/>
      <c r="D64" s="16"/>
      <c r="E64" s="11">
        <f t="shared" si="0"/>
        <v>0</v>
      </c>
      <c r="F64" s="11">
        <f t="shared" si="1"/>
        <v>0</v>
      </c>
      <c r="G64" s="16"/>
      <c r="H64" s="16"/>
    </row>
    <row r="65" ht="37.200000000000003" customHeight="1">
      <c r="A65" s="13" t="s">
        <v>69</v>
      </c>
      <c r="B65" s="24">
        <v>0</v>
      </c>
      <c r="C65" s="18">
        <v>0</v>
      </c>
      <c r="D65" s="24">
        <v>60</v>
      </c>
      <c r="E65" s="11">
        <f t="shared" si="0"/>
        <v>60</v>
      </c>
      <c r="F65" s="11">
        <f t="shared" si="1"/>
        <v>60</v>
      </c>
      <c r="G65" s="16">
        <v>0</v>
      </c>
      <c r="H65" s="16">
        <v>0</v>
      </c>
    </row>
    <row r="66" ht="14.25">
      <c r="A66" s="9" t="s">
        <v>70</v>
      </c>
      <c r="B66" s="10">
        <v>1970.2</v>
      </c>
      <c r="C66" s="10">
        <v>2272.6999999999998</v>
      </c>
      <c r="D66" s="10">
        <v>1350</v>
      </c>
      <c r="E66" s="11">
        <f t="shared" si="0"/>
        <v>-620.20000000000005</v>
      </c>
      <c r="F66" s="11">
        <f t="shared" si="1"/>
        <v>-922.69999999999982</v>
      </c>
      <c r="G66" s="12">
        <v>1600</v>
      </c>
      <c r="H66" s="12">
        <v>1600</v>
      </c>
    </row>
    <row r="67" ht="57.75" customHeight="1">
      <c r="A67" s="13" t="s">
        <v>71</v>
      </c>
      <c r="B67" s="10">
        <v>0</v>
      </c>
      <c r="C67" s="39">
        <v>7.7850000000000001</v>
      </c>
      <c r="D67" s="39">
        <v>0</v>
      </c>
      <c r="E67" s="11">
        <f t="shared" si="0"/>
        <v>0</v>
      </c>
      <c r="F67" s="11">
        <f t="shared" si="1"/>
        <v>-7.7850000000000001</v>
      </c>
      <c r="G67" s="12">
        <v>0</v>
      </c>
      <c r="H67" s="12">
        <v>0</v>
      </c>
    </row>
    <row r="68" ht="48" customHeight="1">
      <c r="A68" s="40" t="s">
        <v>72</v>
      </c>
      <c r="B68" s="10">
        <v>-900.10000000000002</v>
      </c>
      <c r="C68" s="39">
        <v>-984.11699999999996</v>
      </c>
      <c r="D68" s="39">
        <f>-900.10000000000002</f>
        <v>-900.10000000000002</v>
      </c>
      <c r="E68" s="11">
        <f t="shared" si="0"/>
        <v>0</v>
      </c>
      <c r="F68" s="11">
        <f t="shared" si="1"/>
        <v>84.016999999999939</v>
      </c>
      <c r="G68" s="12">
        <v>0</v>
      </c>
      <c r="H68" s="12">
        <v>0</v>
      </c>
    </row>
    <row r="69" ht="18.75" customHeight="1">
      <c r="A69" s="9" t="s">
        <v>73</v>
      </c>
      <c r="B69" s="10">
        <f>B8+B13+B33+B51+B66+B67+B68</f>
        <v>402609.99000000005</v>
      </c>
      <c r="C69" s="10">
        <f>C8+C13+C33+C51+C66+C67+C68</f>
        <v>508258.95999999996</v>
      </c>
      <c r="D69" s="10">
        <f>D8+D13+D33+D51+D66+D67+D68</f>
        <v>486722.64000000001</v>
      </c>
      <c r="E69" s="11">
        <f t="shared" si="0"/>
        <v>84112.649999999965</v>
      </c>
      <c r="F69" s="11">
        <f t="shared" si="1"/>
        <v>-21536.319999999949</v>
      </c>
      <c r="G69" s="12">
        <f>G8+G13+G33+G51+G66+G67+G68</f>
        <v>430764.23999999999</v>
      </c>
      <c r="H69" s="12">
        <f>H8+H13+H33+H51+H66+H67+H68</f>
        <v>424750.53999999998</v>
      </c>
    </row>
    <row r="70" ht="18.75" customHeight="1">
      <c r="A70" s="41"/>
      <c r="B70" s="42"/>
      <c r="C70" s="42"/>
      <c r="D70" s="42"/>
      <c r="E70" s="43"/>
      <c r="F70" s="43"/>
      <c r="G70" s="1"/>
      <c r="H70" s="1"/>
    </row>
    <row r="71" ht="13.199999999999999">
      <c r="B71" s="44"/>
      <c r="C71" s="45"/>
      <c r="D71" s="45"/>
      <c r="E71" s="1"/>
      <c r="F71" s="1"/>
      <c r="G71" s="1"/>
      <c r="H71" s="1"/>
    </row>
    <row r="72" ht="13.199999999999999">
      <c r="B72" s="44"/>
      <c r="C72" s="1"/>
      <c r="D72" s="1"/>
      <c r="E72" s="1"/>
      <c r="F72" s="1"/>
      <c r="G72" s="1"/>
      <c r="H72" s="1"/>
    </row>
    <row r="73" ht="13.199999999999999">
      <c r="B73" s="1"/>
      <c r="C73" s="44"/>
      <c r="D73" s="1"/>
      <c r="E73" s="1"/>
      <c r="F73" s="1"/>
      <c r="G73" s="1"/>
      <c r="H73" s="1"/>
    </row>
    <row r="74" ht="13.199999999999999">
      <c r="B74" s="1"/>
      <c r="C74" s="1"/>
      <c r="D74" s="1"/>
      <c r="E74" s="1"/>
      <c r="F74" s="1"/>
      <c r="G74" s="1"/>
      <c r="H74" s="1"/>
    </row>
    <row r="75" ht="13.199999999999999">
      <c r="B75" s="1"/>
      <c r="C75" s="44"/>
      <c r="D75" s="44"/>
      <c r="E75" s="44"/>
      <c r="F75" s="1"/>
      <c r="G75" s="1"/>
      <c r="H75" s="1"/>
    </row>
    <row r="76" ht="13.199999999999999">
      <c r="B76" s="1"/>
      <c r="C76" s="1"/>
      <c r="D76" s="1"/>
      <c r="E76" s="1"/>
      <c r="F76" s="1"/>
      <c r="G76" s="1"/>
      <c r="H76" s="1"/>
    </row>
    <row r="77" ht="13.199999999999999">
      <c r="E77" s="1"/>
      <c r="F77" s="1"/>
    </row>
    <row r="78" ht="13.199999999999999">
      <c r="D78" s="44"/>
      <c r="E78" s="1"/>
      <c r="F78" s="1"/>
    </row>
    <row r="79" ht="13.199999999999999">
      <c r="E79" s="1"/>
      <c r="F79" s="1"/>
    </row>
    <row r="80" ht="13.199999999999999">
      <c r="E80" s="1"/>
      <c r="F80" s="1"/>
    </row>
    <row r="81" ht="13.199999999999999">
      <c r="E81" s="1"/>
      <c r="F81" s="1"/>
    </row>
    <row r="82" ht="13.199999999999999">
      <c r="E82" s="1"/>
      <c r="F82" s="1"/>
    </row>
    <row r="83" ht="13.199999999999999">
      <c r="E83" s="1"/>
      <c r="F83" s="1"/>
    </row>
    <row r="84" ht="13.199999999999999">
      <c r="E84" s="1"/>
      <c r="F84" s="1"/>
    </row>
    <row r="85" ht="13.199999999999999">
      <c r="E85" s="1"/>
      <c r="F85" s="1"/>
    </row>
    <row r="86" ht="13.199999999999999">
      <c r="E86" s="1"/>
      <c r="F86" s="1"/>
    </row>
    <row r="87" ht="13.199999999999999">
      <c r="E87" s="1"/>
      <c r="F87" s="1"/>
    </row>
    <row r="88" ht="13.199999999999999">
      <c r="E88" s="1"/>
      <c r="F88" s="1"/>
    </row>
    <row r="89" ht="13.199999999999999">
      <c r="E89" s="1"/>
      <c r="F89" s="1"/>
    </row>
    <row r="90" ht="15.75" customHeight="1">
      <c r="E90" s="1"/>
      <c r="F90" s="1"/>
    </row>
    <row r="91" ht="13.199999999999999">
      <c r="E91" s="1"/>
      <c r="F91" s="1"/>
    </row>
    <row r="92" ht="13.199999999999999">
      <c r="E92" s="1"/>
      <c r="F92" s="1"/>
    </row>
    <row r="93" ht="13.199999999999999">
      <c r="E93" s="1"/>
      <c r="F93" s="1"/>
    </row>
    <row r="94" ht="13.199999999999999">
      <c r="E94" s="1"/>
      <c r="F94" s="1"/>
    </row>
    <row r="95" ht="13.199999999999999">
      <c r="E95" s="1"/>
      <c r="F95" s="1"/>
    </row>
    <row r="96" ht="13.199999999999999">
      <c r="E96" s="1"/>
      <c r="F96" s="1"/>
    </row>
    <row r="97" ht="13.199999999999999">
      <c r="E97" s="1"/>
      <c r="F97" s="1"/>
    </row>
    <row r="98" ht="13.199999999999999">
      <c r="E98" s="1"/>
      <c r="F98" s="1"/>
    </row>
    <row r="99" ht="13.199999999999999">
      <c r="E99" s="1"/>
      <c r="F99" s="1"/>
    </row>
    <row r="100" ht="13.199999999999999">
      <c r="E100" s="1"/>
      <c r="F100" s="1"/>
    </row>
    <row r="101" ht="13.199999999999999">
      <c r="E101" s="1"/>
      <c r="F101" s="1"/>
    </row>
    <row r="102" ht="13.199999999999999">
      <c r="E102" s="1"/>
      <c r="F102" s="1"/>
    </row>
    <row r="103" ht="13.199999999999999">
      <c r="E103" s="1"/>
      <c r="F103" s="1"/>
    </row>
    <row r="104" ht="13.199999999999999">
      <c r="E104" s="1"/>
      <c r="F104" s="1"/>
    </row>
    <row r="105" ht="13.199999999999999">
      <c r="E105" s="1"/>
      <c r="F105" s="1"/>
    </row>
    <row r="106" ht="13.199999999999999">
      <c r="E106" s="1"/>
      <c r="F106" s="1"/>
    </row>
    <row r="107" ht="13.199999999999999">
      <c r="E107" s="1"/>
      <c r="F107" s="1"/>
    </row>
    <row r="108" ht="13.199999999999999">
      <c r="E108" s="1"/>
      <c r="F108" s="1"/>
    </row>
    <row r="109" ht="13.199999999999999">
      <c r="E109" s="1"/>
      <c r="F109" s="1"/>
    </row>
    <row r="110" ht="13.199999999999999">
      <c r="E110" s="1"/>
      <c r="F110" s="1"/>
    </row>
    <row r="111" ht="13.199999999999999">
      <c r="E111" s="1"/>
      <c r="F111" s="1"/>
    </row>
    <row r="112" ht="13.199999999999999">
      <c r="E112" s="1"/>
      <c r="F112" s="1"/>
    </row>
    <row r="113" ht="13.199999999999999">
      <c r="E113" s="1"/>
      <c r="F113" s="1"/>
    </row>
    <row r="114" ht="13.199999999999999">
      <c r="E114" s="1"/>
      <c r="F114" s="1"/>
    </row>
    <row r="115" ht="13.199999999999999">
      <c r="E115" s="1"/>
      <c r="F115" s="1"/>
    </row>
    <row r="116" ht="13.199999999999999">
      <c r="E116" s="1"/>
      <c r="F116" s="1"/>
    </row>
    <row r="117" ht="13.199999999999999">
      <c r="E117" s="1"/>
      <c r="F117" s="1"/>
    </row>
    <row r="118" ht="13.199999999999999">
      <c r="E118" s="1"/>
      <c r="F118" s="1"/>
    </row>
    <row r="119" ht="13.199999999999999">
      <c r="E119" s="1"/>
      <c r="F119" s="1"/>
    </row>
    <row r="120" ht="13.199999999999999">
      <c r="E120" s="1"/>
      <c r="F120" s="1"/>
    </row>
    <row r="121" ht="13.199999999999999">
      <c r="E121" s="1"/>
      <c r="F121" s="1"/>
    </row>
    <row r="122" ht="13.199999999999999">
      <c r="E122" s="1"/>
      <c r="F122" s="1"/>
    </row>
    <row r="123" ht="13.199999999999999">
      <c r="E123" s="1"/>
      <c r="F123" s="1"/>
    </row>
    <row r="124" ht="13.199999999999999">
      <c r="E124" s="1"/>
      <c r="F124" s="1"/>
    </row>
    <row r="125" ht="13.199999999999999">
      <c r="E125" s="1"/>
      <c r="F125" s="1"/>
    </row>
    <row r="126" ht="13.199999999999999">
      <c r="E126" s="1"/>
      <c r="F126" s="1"/>
    </row>
    <row r="127" ht="13.199999999999999">
      <c r="E127" s="1"/>
      <c r="F127" s="1"/>
    </row>
    <row r="128" ht="13.199999999999999">
      <c r="E128" s="1"/>
      <c r="F128" s="1"/>
    </row>
    <row r="129" ht="13.199999999999999">
      <c r="E129" s="1"/>
      <c r="F129" s="1"/>
    </row>
    <row r="130" ht="13.199999999999999">
      <c r="E130" s="1"/>
      <c r="F130" s="1"/>
    </row>
    <row r="131" ht="13.199999999999999">
      <c r="E131" s="1"/>
      <c r="F131" s="1"/>
    </row>
    <row r="132" ht="13.199999999999999">
      <c r="E132" s="1"/>
      <c r="F132" s="1"/>
    </row>
    <row r="133" ht="13.199999999999999">
      <c r="E133" s="1"/>
      <c r="F133" s="1"/>
    </row>
    <row r="134" ht="13.199999999999999">
      <c r="E134" s="1"/>
      <c r="F134" s="1"/>
    </row>
  </sheetData>
  <mergeCells count="9">
    <mergeCell ref="A4:F4"/>
    <mergeCell ref="E5:F5"/>
    <mergeCell ref="G5:H5"/>
    <mergeCell ref="A6:A7"/>
    <mergeCell ref="B6:B7"/>
    <mergeCell ref="C6:C7"/>
    <mergeCell ref="D6:D7"/>
    <mergeCell ref="E6:F6"/>
    <mergeCell ref="G6:H6"/>
  </mergeCells>
  <printOptions headings="0" gridLines="0"/>
  <pageMargins left="0.78740199999999982" right="0.19684999999999997" top="0.59055100000000005" bottom="0.39370099999999991" header="0" footer="0"/>
  <pageSetup paperSize="9" scale="70" firstPageNumber="1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  <Company>Департамент финансов Кировской области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revision>4</cp:revision>
  <dcterms:created xsi:type="dcterms:W3CDTF">2008-01-21T10:04:00Z</dcterms:created>
  <dcterms:modified xsi:type="dcterms:W3CDTF">2023-11-13T05:54:36Z</dcterms:modified>
  <cp:version>786432</cp:version>
</cp:coreProperties>
</file>