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Доходы 2024" sheetId="1" state="visible" r:id="rId2"/>
  </sheets>
  <definedNames>
    <definedName name="Print_Titles" localSheetId="0">'Доходы 2024'!$A$10:$XFD$10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tc={004C0066-00FF-416D-AB80-00A200AE0007}</author>
    <author>tc={00DF00C9-0065-49F3-B9B7-004300BC00FA}</author>
  </authors>
  <commentList>
    <comment ref="C17" authorId="0" xr:uid="{004C0066-00FF-416D-AB80-00A200AE0007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дох - 37 000,0; дох-расх:26 300,0
</t>
        </r>
      </text>
    </comment>
    <comment ref="C27" authorId="1" xr:uid="{00DF00C9-0065-49F3-B9B7-004300BC00FA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аренда земли - 3940;
аренда имущества -2500
</t>
        </r>
      </text>
    </comment>
  </commentList>
</comments>
</file>

<file path=xl/sharedStrings.xml><?xml version="1.0" encoding="utf-8"?>
<sst xmlns="http://schemas.openxmlformats.org/spreadsheetml/2006/main" count="227" uniqueCount="227">
  <si>
    <t xml:space="preserve">Приложение № 4</t>
  </si>
  <si>
    <t xml:space="preserve">к решению</t>
  </si>
  <si>
    <t>Кирово-Чепецкой</t>
  </si>
  <si>
    <t xml:space="preserve">районной Думы</t>
  </si>
  <si>
    <t xml:space="preserve">от   №  </t>
  </si>
  <si>
    <t xml:space="preserve"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2024 год</t>
  </si>
  <si>
    <t xml:space="preserve">Код бюджетной классификации</t>
  </si>
  <si>
    <t>Наименование</t>
  </si>
  <si>
    <t xml:space="preserve">Сумма, тыс.рублей</t>
  </si>
  <si>
    <t xml:space="preserve">000 1 00 00000 00 0000 000</t>
  </si>
  <si>
    <t xml:space="preserve">НАЛОГОВЫЕ И НЕНАЛОГОВЫЕ ДОХОДЫ</t>
  </si>
  <si>
    <t xml:space="preserve">000 1 01 00000 00 0000 000</t>
  </si>
  <si>
    <t xml:space="preserve">НАЛОГИ НА ПРИБЫЛЬ, ДОХОДЫ</t>
  </si>
  <si>
    <t xml:space="preserve">000 1 01 02000 01 0000 110</t>
  </si>
  <si>
    <t xml:space="preserve">Налог на доходы физических лиц</t>
  </si>
  <si>
    <t xml:space="preserve">000 1 03 00000 00 0000 000</t>
  </si>
  <si>
    <t xml:space="preserve">НАЛОГИ НА ТОВАРЫ (РАБОТЫ, УСЛУГИ), РЕАЛИЗУЕМЫЕ НА ТЕРРИТОРИИ РОССИЙСКОЙ ФЕДЕРАЦИИ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</si>
  <si>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</si>
  <si>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</si>
  <si>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</si>
  <si>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</si>
  <si>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</si>
  <si>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</si>
  <si>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</si>
  <si>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</si>
  <si>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000 1 05 04000 02 0000 110</t>
  </si>
  <si>
    <t xml:space="preserve">Налог, взимаемый в связи с применением патентной системы налогообложения</t>
  </si>
  <si>
    <t xml:space="preserve">000 1 06 00000 00 0000 000</t>
  </si>
  <si>
    <t xml:space="preserve">НАЛОГИ НА ИМУЩЕСТВО</t>
  </si>
  <si>
    <t xml:space="preserve">000 1 06 02000 02 0000 110</t>
  </si>
  <si>
    <t xml:space="preserve">Налог на имущество организаций</t>
  </si>
  <si>
    <t xml:space="preserve">000 1 08 00000 00 0000 000</t>
  </si>
  <si>
    <t xml:space="preserve">ГОСУДАРСТВЕННАЯ ПОШЛИНА</t>
  </si>
  <si>
    <t xml:space="preserve">000 1 08 03000 01 0000 110</t>
  </si>
  <si>
    <t xml:space="preserve">Государственная пошлина по делам, рассматриваемым в судах общей юрисдикции, мировыми судьями</t>
  </si>
  <si>
    <t xml:space="preserve"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</si>
  <si>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</si>
  <si>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</si>
  <si>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</si>
  <si>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</si>
  <si>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</si>
  <si>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000 1 11 05000 00 0000 120</t>
  </si>
  <si>
    <t xml:space="preserve"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</si>
  <si>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000 1 11 07000 00 0000 120</t>
  </si>
  <si>
    <t xml:space="preserve">Платежи от государственных  и муниципальных унитарных предприятий</t>
  </si>
  <si>
    <t xml:space="preserve"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</si>
  <si>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</si>
  <si>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</si>
  <si>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</si>
  <si>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</si>
  <si>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</si>
  <si>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</si>
  <si>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</si>
  <si>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000 1 13 01000 00 0000 130</t>
  </si>
  <si>
    <t xml:space="preserve">Доходы от оказания платных услуг (работ)</t>
  </si>
  <si>
    <t xml:space="preserve">000 1 13 02000 00 0000 130</t>
  </si>
  <si>
    <t xml:space="preserve">Доходы от компенсации затрат государства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</si>
  <si>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</si>
  <si>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</si>
  <si>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</si>
  <si>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</si>
  <si>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 xml:space="preserve"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</si>
  <si>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</si>
  <si>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000 1 16 00000 00 0000 000</t>
  </si>
  <si>
    <t xml:space="preserve">ШТРАФЫ, САНКЦИИ, ВОЗМЕЩЕНИЕ УЩЕРБА</t>
  </si>
  <si>
    <t xml:space="preserve">000 1 16 03010 01 0000 140</t>
  </si>
  <si>
    <t xml:space="preserve">Денежные взыскания (штрафы) за нарушение законодательства о налогах и сборах, предусмотренные статьями 116, 118, 119,1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</si>
  <si>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000 1 16 02000 02 0000 140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</si>
  <si>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</si>
  <si>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000 1 16 07000 01 0000 140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</si>
  <si>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</si>
  <si>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000 1 16 10000 00 0000 140</t>
  </si>
  <si>
    <t xml:space="preserve">Платежи в целях возмещения причиненного ущерба (убытков)</t>
  </si>
  <si>
    <t xml:space="preserve">000 1 16 11000 00 0000 140</t>
  </si>
  <si>
    <t xml:space="preserve">Платежи, уплачиваемые в целях возмещения вреда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</si>
  <si>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</si>
  <si>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</si>
  <si>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</si>
  <si>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</si>
  <si>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</si>
  <si>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</si>
  <si>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000 2 02 15001 00 0000 150</t>
  </si>
  <si>
    <t xml:space="preserve">Дотации на выравнивание бюджетной обеспеченности</t>
  </si>
  <si>
    <t xml:space="preserve">912 2 02 15001 05 0000 150</t>
  </si>
  <si>
    <t xml:space="preserve">Дотации бюджетам муниципальных районов на выравнивание бюджетной обеспеченности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</si>
  <si>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</si>
  <si>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</si>
  <si>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</si>
  <si>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</si>
  <si>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936 2 02 20216 05 0000 150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</si>
  <si>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</si>
  <si>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000 2 02 25179 00 0000 150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</si>
  <si>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
объединениями в общеобразовательных организациях</t>
  </si>
  <si>
    <t xml:space="preserve">941 2 02 25179 05 0000 150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</si>
  <si>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</si>
  <si>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</si>
  <si>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</si>
  <si>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941 2 02 25304 05 0000 150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</si>
  <si>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</si>
  <si>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000 2 02 25511 00 0000 150</t>
  </si>
  <si>
    <t xml:space="preserve">Субсидии бюджетам на проведение комплексных кадастровых работ</t>
  </si>
  <si>
    <t xml:space="preserve">936 2 02 25511 05 0000 150</t>
  </si>
  <si>
    <t xml:space="preserve">Субсидии бюджетам муниципальных районов на проведение комплексных кадастровых работ</t>
  </si>
  <si>
    <t xml:space="preserve">000 2 02 25519 00 0000 150</t>
  </si>
  <si>
    <t xml:space="preserve">Субсидии бюджетам на поддержку отрасли культуры</t>
  </si>
  <si>
    <t xml:space="preserve">940 2 02 25519 05 0000 150</t>
  </si>
  <si>
    <t xml:space="preserve">Субсидии бюджетам муниципальных районов на поддержку отрасли культуры</t>
  </si>
  <si>
    <t xml:space="preserve">000 2 02 29999 00 0000 150</t>
  </si>
  <si>
    <t xml:space="preserve">Прочие субсидии </t>
  </si>
  <si>
    <t xml:space="preserve">912 2 02 29999 05 0000 150</t>
  </si>
  <si>
    <t xml:space="preserve">Прочие субсидии бюджетам муниципальных районов</t>
  </si>
  <si>
    <t xml:space="preserve">936 2 02 29999 05 0000 150</t>
  </si>
  <si>
    <t xml:space="preserve">941 2 02 29999 05 0000 150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</si>
  <si>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</si>
  <si>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</si>
  <si>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000 2 02 03002 00 0000 151</t>
  </si>
  <si>
    <t xml:space="preserve">Субвенции бюджетам на осуществление полномочий по подготовке проведения статистических переписей</t>
  </si>
  <si>
    <t xml:space="preserve">936 2 02 03002 05 0000 151</t>
  </si>
  <si>
    <t xml:space="preserve">Субвенции бюджетам муниципальных районов на осуществление полномочий по подготовке проведения статистических переписей</t>
  </si>
  <si>
    <t xml:space="preserve">000 2 02 03007 00 0000 151
</t>
  </si>
  <si>
    <t xml:space="preserve"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</si>
  <si>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936 2 02 03007 05 0000 151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</si>
  <si>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</si>
  <si>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000 2 02 30024 00 0000 150</t>
  </si>
  <si>
    <t xml:space="preserve">Субвенции местным бюджетам на выполнение передаваемых полномочий субъектов  Российской Федерации</t>
  </si>
  <si>
    <t xml:space="preserve">912 2 02 30024 05 0000 150</t>
  </si>
  <si>
    <t xml:space="preserve">Субвенции бюджетам муниципальных районов на выполнение передаваемых полномочий субъектов  Российской Федерации</t>
  </si>
  <si>
    <t xml:space="preserve">922 2 02 03024 05 0000 151</t>
  </si>
  <si>
    <t xml:space="preserve">936 2 02 30024 05 0000 150</t>
  </si>
  <si>
    <t xml:space="preserve">940 2 02 30024 05 0000 150</t>
  </si>
  <si>
    <t xml:space="preserve">941 2 02 30024 05 0000 150</t>
  </si>
  <si>
    <t xml:space="preserve">000 2 02 30027 00 0000 150</t>
  </si>
  <si>
    <t xml:space="preserve"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</si>
  <si>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936 2 02 30027 05 0000 150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</si>
  <si>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</si>
  <si>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</si>
  <si>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</si>
  <si>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941 2 02 30029 05 0000 150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</si>
  <si>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</si>
  <si>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000 2 02 35120 00 0000 150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</si>
  <si>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</si>
  <si>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936 2 02 35120 05 0000 150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</si>
  <si>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</si>
  <si>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000 2 02 35544 00 0000 150</t>
  </si>
  <si>
    <t xml:space="preserve"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</si>
  <si>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936 2 02 35544 05 0000 150</t>
  </si>
  <si>
    <t xml:space="preserve"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</si>
  <si>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 xml:space="preserve">000 2 02 03098 00 0000 151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</si>
  <si>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</si>
  <si>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936 2 02 03098 05 0000 151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</si>
  <si>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</si>
  <si>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000 2 02 03099 00 0000 151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</si>
  <si>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</si>
  <si>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936 2 02 03099 05 0000 151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</si>
  <si>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</si>
  <si>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000 2 02 03107 00 0000 151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</si>
  <si>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</si>
  <si>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936 2 02 03107 05 0000 151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</si>
  <si>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</si>
  <si>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000 2 02 03108 00 0000 151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</si>
  <si>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</si>
  <si>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936 2 02 03108 05 0000 151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</si>
  <si>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</si>
  <si>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000 2 02 03115 00 0000 151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</si>
  <si>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</si>
  <si>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936 2 02 03115 05 0000 151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</si>
  <si>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</si>
  <si>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000 2 02 39999 00 0000 150</t>
  </si>
  <si>
    <t xml:space="preserve">Прочие субвенции</t>
  </si>
  <si>
    <t xml:space="preserve">936 2 02 03999 05 0000 151</t>
  </si>
  <si>
    <t xml:space="preserve">Прочие субвенции бюджетам муниципальных районов</t>
  </si>
  <si>
    <t xml:space="preserve">941 2 02 39999 05 0000 150</t>
  </si>
  <si>
    <t xml:space="preserve">000 2 02 40000 00 0000 150</t>
  </si>
  <si>
    <t xml:space="preserve">ИНЫЕ МЕЖБЮДЖЕТНЫЕ ТРАНСФЕРТЫ</t>
  </si>
  <si>
    <t xml:space="preserve">000 2 02 40014 00 0000 150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</si>
  <si>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</si>
  <si>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912 2 02 40014 05 0000 150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</si>
  <si>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</si>
  <si>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936 2 02 40014 05 0000 150</t>
  </si>
  <si>
    <t xml:space="preserve">942 2 02 40014 05 0000 150</t>
  </si>
  <si>
    <t xml:space="preserve">943 2 02 40014 05 0000 150</t>
  </si>
  <si>
    <t xml:space="preserve">000 2 02 45303 00 0000 150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</si>
  <si>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</si>
  <si>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</si>
  <si>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</si>
  <si>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941 2 0249999 05 0000 151</t>
  </si>
  <si>
    <t xml:space="preserve">Прочие межбюджетные трансферты, передаваемые бюджетам муниципальных районов</t>
  </si>
  <si>
    <t xml:space="preserve">000 2 04 00000 00 0000 000</t>
  </si>
  <si>
    <t xml:space="preserve">БЕЗВОЗМЕЗДНЫЕ ПОСТУПЛЕНИЯ ОТ НЕГОСУДАРСТВЕННЫХ ОРГАНИЗАЦИЙ</t>
  </si>
  <si>
    <t xml:space="preserve">000 2 04 05000 05 0000 150</t>
  </si>
  <si>
    <t xml:space="preserve">Безвозмездные поступления от негосударственных организаций в бюджеты муниципальных районов</t>
  </si>
  <si>
    <t xml:space="preserve">000 2 04 05099 05 0000 150</t>
  </si>
  <si>
    <t xml:space="preserve">Прочие безвозмездные поступления от негосударственных организаций в бюджеты муниципальных районов</t>
  </si>
  <si>
    <t xml:space="preserve">936 2 04 05099 05 0000 150</t>
  </si>
  <si>
    <t xml:space="preserve">000 2 02 49999 00 0000 150</t>
  </si>
  <si>
    <t xml:space="preserve">Прочие межбюджетные трансферты</t>
  </si>
  <si>
    <t xml:space="preserve">940 2 02 49999 05 0000 150</t>
  </si>
  <si>
    <t xml:space="preserve">941 2 02 49999 05 0000 150</t>
  </si>
  <si>
    <t xml:space="preserve">000 2 07 00000 00 0000 000</t>
  </si>
  <si>
    <t xml:space="preserve">ПРОЧИЕ БЕЗВОЗМЕЗДНЫЕ ПОСТУПЛЕНИЯ</t>
  </si>
  <si>
    <t xml:space="preserve">000 2 07 05000 05 0000 150</t>
  </si>
  <si>
    <t xml:space="preserve">Прочие безвозмездные поступления в бюджеты муниципальных районов</t>
  </si>
  <si>
    <t xml:space="preserve">000 2 07 05010 05 0000 150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</si>
  <si>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</si>
  <si>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 xml:space="preserve">936 2 07 05010 05 0000 150</t>
  </si>
  <si>
    <t xml:space="preserve">000 2 07 05030 05 0000 150</t>
  </si>
  <si>
    <t xml:space="preserve">936 2 07 05030 05 0000 150</t>
  </si>
  <si>
    <t xml:space="preserve">940 2 07 05030 05 0000 150</t>
  </si>
  <si>
    <t xml:space="preserve">941 2 07 05030 05 0000 150</t>
  </si>
  <si>
    <t xml:space="preserve">000 2 19 00000 00 0000 000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</si>
  <si>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</si>
  <si>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000 2 19 60010 05 0000 150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</si>
  <si>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</si>
  <si>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936 2 19 60010 05 0000 150</t>
  </si>
  <si>
    <t xml:space="preserve">ВСЕГО ДОХОДОВ</t>
  </si>
  <si>
    <t>_________________</t>
  </si>
  <si>
    <t>Полномочия</t>
  </si>
  <si>
    <t xml:space="preserve">2014 год</t>
  </si>
  <si>
    <t xml:space="preserve">По градостроительной деятельности</t>
  </si>
  <si>
    <t xml:space="preserve">По осуществлению земельного контроля</t>
  </si>
  <si>
    <t xml:space="preserve">По вопросам жилищно-коммунального хозяйства</t>
  </si>
  <si>
    <t xml:space="preserve">По вопросам координации и взаимодействия по обмену оперативной информации при угрозе и возникновении аварийных и чрезвычайных ситуаций природного и техногенного характера</t>
  </si>
  <si>
    <t xml:space="preserve">По осуществлению внешнего муниципального финансового контроля</t>
  </si>
  <si>
    <t xml:space="preserve">На осуществление части полномочий по  осуществлению муниципального жилищного контроля </t>
  </si>
  <si>
    <t>Итого</t>
  </si>
  <si>
    <t>Проверка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</si>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</sst>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000000"/>
    <numFmt numFmtId="166" formatCode="_-* #,##0.0\ _₽_-;\-* #,##0.0\ _₽_-;_-* &quot;-&quot;?\ _₽_-;_-@_-"/>
    <numFmt numFmtId="167" formatCode="#,##0.0000"/>
    <numFmt numFmtId="168" formatCode="#,##0.000"/>
  </numFmts>
  <fonts count="32">
    <font>
      <sz val="10.000000"/>
      <color theme="1"/>
      <name val="Arial"/>
    </font>
    <font>
      <sz val="12.000000"/>
      <name val="Calibri"/>
    </font>
    <font>
      <sz val="12.000000"/>
      <color indexed="65"/>
      <name val="Calibri"/>
    </font>
    <font>
      <i/>
      <sz val="9.000000"/>
      <name val="Calibri"/>
    </font>
    <font>
      <i/>
      <sz val="9.000000"/>
      <name val="Cambria"/>
    </font>
    <font>
      <sz val="12.000000"/>
      <color indexed="62"/>
      <name val="Calibri"/>
    </font>
    <font>
      <b/>
      <sz val="12.000000"/>
      <color indexed="63"/>
      <name val="Calibri"/>
    </font>
    <font>
      <b/>
      <sz val="12.000000"/>
      <color indexed="52"/>
      <name val="Calibri"/>
    </font>
    <font>
      <u/>
      <sz val="10.000000"/>
      <color indexed="4"/>
      <name val="Arial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2.000000"/>
      <name val="Calibri"/>
    </font>
    <font>
      <b/>
      <sz val="12.000000"/>
      <color indexed="65"/>
      <name val="Calibri"/>
    </font>
    <font>
      <b/>
      <sz val="18.000000"/>
      <color indexed="56"/>
      <name val="Cambria"/>
    </font>
    <font>
      <sz val="12.000000"/>
      <color indexed="60"/>
      <name val="Calibri"/>
    </font>
    <font>
      <u/>
      <sz val="10.000000"/>
      <color indexed="20"/>
      <name val="Arial"/>
    </font>
    <font>
      <sz val="12.000000"/>
      <color indexed="20"/>
      <name val="Calibri"/>
    </font>
    <font>
      <i/>
      <sz val="12.000000"/>
      <color indexed="23"/>
      <name val="Calibri"/>
    </font>
    <font>
      <sz val="10.000000"/>
      <name val="Arial"/>
    </font>
    <font>
      <sz val="12.000000"/>
      <color indexed="52"/>
      <name val="Calibri"/>
    </font>
    <font>
      <sz val="12.000000"/>
      <color indexed="2"/>
      <name val="Calibri"/>
    </font>
    <font>
      <sz val="12.000000"/>
      <color indexed="17"/>
      <name val="Calibri"/>
    </font>
    <font>
      <b/>
      <sz val="12.000000"/>
      <name val="Times New Roman"/>
    </font>
    <font>
      <sz val="11.000000"/>
      <name val="Times New Roman"/>
    </font>
    <font>
      <sz val="12.000000"/>
      <name val="Times New Roman"/>
    </font>
    <font>
      <b/>
      <sz val="11.000000"/>
      <name val="Times New Roman"/>
    </font>
    <font>
      <sz val="10.000000"/>
      <name val="Times New Roman"/>
    </font>
    <font>
      <sz val="13.000000"/>
      <name val="Times New Roman"/>
    </font>
    <font>
      <b/>
      <sz val="10.000000"/>
      <name val="Times New Roman"/>
    </font>
    <font>
      <b/>
      <u/>
      <sz val="11.000000"/>
      <name val="Times New Roman"/>
    </font>
    <font>
      <sz val="10.000000"/>
      <color indexed="2"/>
      <name val="Arial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theme="0" tint="0"/>
        <bgColor theme="0" tint="0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hair">
        <color auto="1"/>
      </bottom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3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1" numFmtId="49" applyNumberFormat="1" applyFont="1" applyFill="1" applyBorder="1">
      <alignment horizontal="left" indent="1" vertical="center" wrapText="1"/>
    </xf>
    <xf fontId="4" fillId="0" borderId="1" numFmtId="49" applyNumberFormat="1" applyFont="1" applyFill="1" applyBorder="1">
      <alignment horizontal="left" indent="1" vertical="center" wrapText="1"/>
    </xf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5" fillId="7" borderId="2" numFmtId="0" applyNumberFormat="1" applyFont="1" applyFill="1" applyBorder="1"/>
    <xf fontId="6" fillId="20" borderId="3" numFmtId="0" applyNumberFormat="1" applyFont="1" applyFill="1" applyBorder="1"/>
    <xf fontId="7" fillId="20" borderId="2" numFmtId="0" applyNumberFormat="1" applyFont="1" applyFill="1" applyBorder="1"/>
    <xf fontId="8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9" fillId="0" borderId="4" numFmtId="0" applyNumberFormat="1" applyFont="1" applyFill="1" applyBorder="1"/>
    <xf fontId="10" fillId="0" borderId="5" numFmtId="0" applyNumberFormat="1" applyFont="1" applyFill="1" applyBorder="1"/>
    <xf fontId="11" fillId="0" borderId="6" numFmtId="0" applyNumberFormat="1" applyFont="1" applyFill="1" applyBorder="1"/>
    <xf fontId="11" fillId="0" borderId="0" numFmtId="0" applyNumberFormat="1" applyFont="1" applyFill="1" applyBorder="1"/>
    <xf fontId="12" fillId="0" borderId="7" numFmtId="0" applyNumberFormat="1" applyFont="1" applyFill="1" applyBorder="1"/>
    <xf fontId="13" fillId="21" borderId="8" numFmtId="0" applyNumberFormat="1" applyFont="1" applyFill="1" applyBorder="1"/>
    <xf fontId="14" fillId="0" borderId="0" numFmtId="0" applyNumberFormat="1" applyFont="1" applyFill="1" applyBorder="1"/>
    <xf fontId="15" fillId="22" borderId="0" numFmtId="0" applyNumberFormat="1" applyFont="1" applyFill="1" applyBorder="1"/>
    <xf fontId="0" fillId="0" borderId="0" numFmtId="0" applyNumberFormat="1" applyFont="1" applyFill="1" applyBorder="1"/>
    <xf fontId="16" fillId="0" borderId="0" numFmtId="0" applyNumberFormat="1" applyFont="1" applyFill="1" applyBorder="1">
      <alignment vertical="top"/>
    </xf>
    <xf fontId="17" fillId="3" borderId="0" numFmtId="0" applyNumberFormat="1" applyFont="1" applyFill="1" applyBorder="1"/>
    <xf fontId="18" fillId="0" borderId="0" numFmtId="0" applyNumberFormat="1" applyFont="1" applyFill="1" applyBorder="1"/>
    <xf fontId="19" fillId="23" borderId="9" numFmtId="0" applyNumberFormat="1" applyFont="1" applyFill="1" applyBorder="1"/>
    <xf fontId="0" fillId="0" borderId="0" numFmtId="9" applyNumberFormat="1" applyFont="1" applyFill="1" applyBorder="1"/>
    <xf fontId="20" fillId="0" borderId="10" numFmtId="0" applyNumberFormat="1" applyFont="1" applyFill="1" applyBorder="1"/>
    <xf fontId="19" fillId="0" borderId="0" numFmtId="0" applyNumberFormat="1" applyFont="1" applyFill="1" applyBorder="1"/>
    <xf fontId="21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2" fillId="4" borderId="0" numFmtId="0" applyNumberFormat="1" applyFont="1" applyFill="1" applyBorder="1"/>
  </cellStyleXfs>
  <cellXfs count="62">
    <xf fontId="0" fillId="0" borderId="0" numFmtId="0" xfId="0"/>
    <xf fontId="0" fillId="0" borderId="0" numFmtId="0" xfId="0" applyAlignment="1">
      <alignment horizontal="right"/>
    </xf>
    <xf fontId="19" fillId="0" borderId="0" numFmtId="0" xfId="0" applyFont="1" applyAlignment="1">
      <alignment horizontal="right"/>
    </xf>
    <xf fontId="23" fillId="0" borderId="11" numFmtId="0" xfId="0" applyFont="1" applyBorder="1" applyAlignment="1">
      <alignment horizontal="center" wrapText="1"/>
    </xf>
    <xf fontId="23" fillId="0" borderId="12" numFmtId="0" xfId="0" applyFont="1" applyBorder="1" applyAlignment="1">
      <alignment horizontal="center" wrapText="1"/>
    </xf>
    <xf fontId="23" fillId="0" borderId="13" numFmtId="0" xfId="0" applyFont="1" applyBorder="1" applyAlignment="1">
      <alignment horizontal="center" wrapText="1"/>
    </xf>
    <xf fontId="0" fillId="0" borderId="0" numFmtId="0" xfId="0"/>
    <xf fontId="24" fillId="0" borderId="14" numFmtId="0" xfId="0" applyFont="1" applyBorder="1" applyAlignment="1">
      <alignment horizontal="center" vertical="top" wrapText="1"/>
    </xf>
    <xf fontId="25" fillId="0" borderId="14" numFmtId="0" xfId="0" applyFont="1" applyBorder="1" applyAlignment="1">
      <alignment horizontal="center" vertical="top" wrapText="1"/>
    </xf>
    <xf fontId="24" fillId="0" borderId="14" numFmtId="0" xfId="0" applyFont="1" applyBorder="1" applyAlignment="1">
      <alignment vertical="top" wrapText="1"/>
    </xf>
    <xf fontId="26" fillId="0" borderId="14" numFmtId="0" xfId="0" applyFont="1" applyBorder="1" applyAlignment="1">
      <alignment vertical="top" wrapText="1"/>
    </xf>
    <xf fontId="26" fillId="0" borderId="14" numFmtId="164" xfId="0" applyNumberFormat="1" applyFont="1" applyBorder="1" applyAlignment="1">
      <alignment horizontal="right" vertical="top" wrapText="1"/>
    </xf>
    <xf fontId="27" fillId="0" borderId="0" numFmtId="0" xfId="0" applyFont="1"/>
    <xf fontId="27" fillId="0" borderId="0" numFmtId="164" xfId="0" applyNumberFormat="1" applyFont="1"/>
    <xf fontId="0" fillId="0" borderId="0" numFmtId="164" xfId="0" applyNumberFormat="1"/>
    <xf fontId="24" fillId="0" borderId="14" numFmtId="164" xfId="0" applyNumberFormat="1" applyFont="1" applyBorder="1" applyAlignment="1">
      <alignment horizontal="right" vertical="top" wrapText="1"/>
    </xf>
    <xf fontId="26" fillId="0" borderId="14" numFmtId="164" xfId="0" applyNumberFormat="1" applyFont="1" applyBorder="1" applyAlignment="1">
      <alignment vertical="top"/>
    </xf>
    <xf fontId="24" fillId="0" borderId="14" numFmtId="0" xfId="0" applyFont="1" applyBorder="1" applyAlignment="1">
      <alignment horizontal="left" vertical="top" wrapText="1"/>
    </xf>
    <xf fontId="26" fillId="0" borderId="14" numFmtId="0" xfId="0" applyFont="1" applyBorder="1" applyAlignment="1">
      <alignment horizontal="left" vertical="top" wrapText="1"/>
    </xf>
    <xf fontId="24" fillId="24" borderId="14" numFmtId="164" xfId="0" applyNumberFormat="1" applyFont="1" applyFill="1" applyBorder="1" applyAlignment="1">
      <alignment horizontal="right" vertical="top" wrapText="1"/>
    </xf>
    <xf fontId="24" fillId="0" borderId="14" numFmtId="0" xfId="42" applyFont="1" applyBorder="1" applyAlignment="1">
      <alignment vertical="top" wrapText="1"/>
    </xf>
    <xf fontId="24" fillId="0" borderId="14" numFmtId="0" xfId="0" applyFont="1" applyBorder="1" applyAlignment="1">
      <alignment vertical="top"/>
    </xf>
    <xf fontId="0" fillId="0" borderId="13" numFmtId="0" xfId="0" applyBorder="1" applyAlignment="1">
      <alignment horizontal="left" wrapText="1"/>
    </xf>
    <xf fontId="0" fillId="0" borderId="0" numFmtId="0" xfId="0" applyAlignment="1">
      <alignment horizontal="left" wrapText="1"/>
    </xf>
    <xf fontId="24" fillId="0" borderId="14" numFmtId="0" xfId="0" applyFont="1" applyBorder="1" applyAlignment="1">
      <alignment wrapText="1"/>
    </xf>
    <xf fontId="27" fillId="0" borderId="14" numFmtId="0" xfId="0" applyFont="1" applyBorder="1" applyAlignment="1">
      <alignment vertical="top" wrapText="1"/>
    </xf>
    <xf fontId="24" fillId="0" borderId="15" numFmtId="165" xfId="20" applyNumberFormat="1" applyFont="1" applyBorder="1" applyAlignment="1" applyProtection="1">
      <alignment vertical="center" wrapText="1"/>
    </xf>
    <xf fontId="24" fillId="0" borderId="0" numFmtId="0" xfId="0" applyFont="1" applyAlignment="1">
      <alignment wrapText="1"/>
    </xf>
    <xf fontId="24" fillId="0" borderId="14" numFmtId="0" xfId="0" applyFont="1" applyBorder="1" applyAlignment="1">
      <alignment horizontal="justify" vertical="top" wrapText="1"/>
    </xf>
    <xf fontId="24" fillId="0" borderId="0" numFmtId="0" xfId="0" applyFont="1" applyAlignment="1">
      <alignment horizontal="justify" vertical="top"/>
    </xf>
    <xf fontId="0" fillId="0" borderId="0" numFmtId="2" xfId="0" applyNumberFormat="1"/>
    <xf fontId="26" fillId="0" borderId="14" numFmtId="164" xfId="51" applyNumberFormat="1" applyFont="1" applyBorder="1" applyAlignment="1">
      <alignment horizontal="right" vertical="top" wrapText="1"/>
    </xf>
    <xf fontId="24" fillId="24" borderId="14" numFmtId="0" xfId="0" applyFont="1" applyFill="1" applyBorder="1" applyAlignment="1">
      <alignment vertical="top" wrapText="1"/>
    </xf>
    <xf fontId="0" fillId="24" borderId="0" numFmtId="166" xfId="0" applyNumberFormat="1" applyFill="1"/>
    <xf fontId="24" fillId="24" borderId="16" numFmtId="0" xfId="0" applyFont="1" applyFill="1" applyBorder="1" applyAlignment="1">
      <alignment vertical="top" wrapText="1"/>
    </xf>
    <xf fontId="0" fillId="24" borderId="0" numFmtId="0" xfId="0" applyFill="1"/>
    <xf fontId="24" fillId="0" borderId="17" numFmtId="0" xfId="0" applyFont="1" applyBorder="1" applyAlignment="1">
      <alignment vertical="top" wrapText="1"/>
    </xf>
    <xf fontId="24" fillId="0" borderId="14" numFmtId="165" xfId="20" applyNumberFormat="1" applyFont="1" applyBorder="1" applyAlignment="1">
      <alignment vertical="top" wrapText="1"/>
    </xf>
    <xf fontId="24" fillId="24" borderId="18" numFmtId="164" xfId="0" applyNumberFormat="1" applyFont="1" applyFill="1" applyBorder="1" applyAlignment="1">
      <alignment horizontal="right" vertical="top" wrapText="1"/>
    </xf>
    <xf fontId="24" fillId="0" borderId="19" numFmtId="49" xfId="19" applyNumberFormat="1" applyFont="1" applyBorder="1" applyAlignment="1">
      <alignment horizontal="left" vertical="center" wrapText="1"/>
      <protection hidden="0" locked="1"/>
    </xf>
    <xf fontId="24" fillId="24" borderId="14" numFmtId="0" xfId="0" applyFont="1" applyFill="1" applyBorder="1" applyAlignment="1">
      <alignment wrapText="1"/>
    </xf>
    <xf fontId="24" fillId="24" borderId="0" numFmtId="0" xfId="0" applyFont="1" applyFill="1" applyAlignment="1">
      <alignment wrapText="1"/>
    </xf>
    <xf fontId="0" fillId="0" borderId="0" numFmtId="49" xfId="0" applyNumberFormat="1"/>
    <xf fontId="28" fillId="0" borderId="0" numFmtId="0" xfId="0" applyFont="1"/>
    <xf fontId="0" fillId="0" borderId="0" numFmtId="0" xfId="0" applyAlignment="1">
      <alignment horizontal="center" wrapText="1"/>
    </xf>
    <xf fontId="26" fillId="24" borderId="14" numFmtId="164" xfId="0" applyNumberFormat="1" applyFont="1" applyFill="1" applyBorder="1" applyAlignment="1">
      <alignment horizontal="right" vertical="top" wrapText="1"/>
    </xf>
    <xf fontId="27" fillId="0" borderId="20" numFmtId="0" xfId="0" applyFont="1" applyBorder="1" applyAlignment="1">
      <alignment vertical="top" wrapText="1"/>
    </xf>
    <xf fontId="29" fillId="0" borderId="14" numFmtId="0" xfId="0" applyFont="1" applyBorder="1" applyAlignment="1">
      <alignment wrapText="1"/>
    </xf>
    <xf fontId="27" fillId="0" borderId="14" numFmtId="0" xfId="0" applyFont="1" applyBorder="1" applyAlignment="1">
      <alignment wrapText="1"/>
    </xf>
    <xf fontId="24" fillId="0" borderId="0" numFmtId="0" xfId="0" applyFont="1"/>
    <xf fontId="30" fillId="0" borderId="0" numFmtId="0" xfId="0" applyFont="1" applyAlignment="1">
      <alignment horizontal="center" wrapText="1"/>
    </xf>
    <xf fontId="24" fillId="0" borderId="0" numFmtId="3" xfId="0" applyNumberFormat="1" applyFont="1" applyAlignment="1">
      <alignment horizontal="center" wrapText="1"/>
    </xf>
    <xf fontId="0" fillId="0" borderId="0" numFmtId="167" xfId="0" applyNumberFormat="1"/>
    <xf fontId="26" fillId="0" borderId="0" numFmtId="168" xfId="0" applyNumberFormat="1" applyFont="1" applyAlignment="1">
      <alignment horizontal="right" wrapText="1"/>
    </xf>
    <xf fontId="26" fillId="0" borderId="0" numFmtId="0" xfId="0" applyFont="1"/>
    <xf fontId="24" fillId="0" borderId="0" numFmtId="168" xfId="0" applyNumberFormat="1" applyFont="1" applyAlignment="1">
      <alignment horizontal="right" wrapText="1"/>
    </xf>
    <xf fontId="26" fillId="0" borderId="0" numFmtId="168" xfId="51" applyNumberFormat="1" applyFont="1" applyAlignment="1">
      <alignment horizontal="right" wrapText="1"/>
    </xf>
    <xf fontId="31" fillId="0" borderId="0" numFmtId="0" xfId="0" applyFont="1"/>
    <xf fontId="24" fillId="0" borderId="0" numFmtId="0" xfId="0" applyFont="1" applyAlignment="1">
      <alignment horizontal="center"/>
    </xf>
    <xf fontId="26" fillId="0" borderId="14" numFmtId="164" xfId="0" applyNumberFormat="1" applyFont="1" applyBorder="1"/>
    <xf fontId="24" fillId="0" borderId="12" numFmtId="0" xfId="0" applyFont="1" applyBorder="1" applyAlignment="1">
      <alignment vertical="top" wrapText="1"/>
    </xf>
    <xf fontId="24" fillId="0" borderId="0" numFmtId="164" xfId="0" applyNumberFormat="1" applyFont="1"/>
  </cellXfs>
  <cellStyles count="5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2" xfId="19"/>
    <cellStyle name="xl36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вод " xfId="27"/>
    <cellStyle name="Вывод" xfId="28"/>
    <cellStyle name="Вычисление" xfId="29"/>
    <cellStyle name="Hyperlink" xfId="30" builtinId="8"/>
    <cellStyle name="Currency" xfId="31" builtinId="4"/>
    <cellStyle name="Currency[0]" xfId="32" builtinId="7"/>
    <cellStyle name="Заголовок 1" xfId="33"/>
    <cellStyle name="Заголовок 2" xfId="34"/>
    <cellStyle name="Заголовок 3" xfId="35"/>
    <cellStyle name="Заголовок 4" xfId="36"/>
    <cellStyle name="Итог" xfId="37"/>
    <cellStyle name="Контрольная ячейка" xfId="38"/>
    <cellStyle name="Название" xfId="39"/>
    <cellStyle name="Нейтральный" xfId="40"/>
    <cellStyle name="Normal" xfId="0" builtinId="0"/>
    <cellStyle name="Обычный_Книга1" xfId="41"/>
    <cellStyle name="Followed Hyperlink" xfId="42" builtinId="9"/>
    <cellStyle name="Плохой" xfId="43"/>
    <cellStyle name="Пояснение" xfId="44"/>
    <cellStyle name="Примечание" xfId="45"/>
    <cellStyle name="Percent" xfId="46" builtinId="5"/>
    <cellStyle name="Связанная ячейка" xfId="47"/>
    <cellStyle name="Стиль 1" xfId="48"/>
    <cellStyle name="Текст предупреждения" xfId="49"/>
    <cellStyle name="Comma" xfId="50" builtinId="3"/>
    <cellStyle name="Comma [0]" xfId="51" builtinId="6"/>
    <cellStyle name="Хороший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tel" id="{47C1AB72-079F-D937-ED5E-4B24ED088938}" userId="Intel" providerId="Teamlab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personId="{47C1AB72-079F-D937-ED5E-4B24ED088938}" id="{004C0066-00FF-416D-AB80-00A200AE0007}" done="0">
    <text xml:space="preserve">дох - 37 000,0; дох-расх:26 300,0
</text>
  </threadedComment>
  <threadedComment ref="C27" personId="{47C1AB72-079F-D937-ED5E-4B24ED088938}" id="{00DF00C9-0065-49F3-B9B7-004300BC00FA}" done="0">
    <text xml:space="preserve">аренда земли - 3940;
аренда имущества -2500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104" zoomScale="100" workbookViewId="0">
      <selection activeCell="C44" activeCellId="0" sqref="C44"/>
    </sheetView>
  </sheetViews>
  <sheetFormatPr baseColWidth="8" defaultRowHeight="12.75" customHeight="1"/>
  <cols>
    <col customWidth="1" min="1" max="1" width="27.5703"/>
    <col customWidth="1" min="2" max="2" width="55.140599999999999"/>
    <col bestFit="1" customWidth="1" min="3" max="3" width="15.855499999999999"/>
    <col customWidth="1" min="4" max="4" width="6.4257799999999996"/>
    <col bestFit="1" customWidth="1" min="5" max="5" width="9.4257799999999996"/>
    <col bestFit="1" customWidth="1" min="6" max="6" width="9.8554700000000004"/>
  </cols>
  <sheetData>
    <row r="1" ht="12.75">
      <c r="B1" s="1" t="s">
        <v>0</v>
      </c>
      <c r="C1" s="1"/>
    </row>
    <row r="2" ht="12.75">
      <c r="B2" s="1" t="s">
        <v>1</v>
      </c>
      <c r="C2" s="1"/>
    </row>
    <row r="3" ht="12.75">
      <c r="B3" s="1" t="s">
        <v>2</v>
      </c>
      <c r="C3" s="1"/>
    </row>
    <row r="4" ht="12.75">
      <c r="B4" s="1" t="s">
        <v>3</v>
      </c>
      <c r="C4" s="1"/>
    </row>
    <row r="5" ht="12.75">
      <c r="B5" s="2" t="s">
        <v>4</v>
      </c>
      <c r="C5" s="2"/>
    </row>
    <row r="8" ht="57" customHeight="1">
      <c r="A8" s="3" t="s">
        <v>5</v>
      </c>
      <c r="B8" s="4"/>
      <c r="C8" s="5"/>
      <c r="D8" s="6"/>
    </row>
    <row r="9" ht="13.5" customHeight="1">
      <c r="A9" s="6"/>
      <c r="B9" s="6"/>
      <c r="C9" s="1"/>
    </row>
    <row r="10" ht="28.5">
      <c r="A10" s="7" t="s">
        <v>6</v>
      </c>
      <c r="B10" s="8" t="s">
        <v>7</v>
      </c>
      <c r="C10" s="7" t="s">
        <v>8</v>
      </c>
    </row>
    <row r="11" ht="20.25" customHeight="1">
      <c r="A11" s="9" t="s">
        <v>9</v>
      </c>
      <c r="B11" s="10" t="s">
        <v>10</v>
      </c>
      <c r="C11" s="11">
        <f>C12+C14+C16+C20+C22+C25+C30+C32+C35+C38</f>
        <v>208948.30000000002</v>
      </c>
      <c r="D11" s="12"/>
      <c r="E11" s="13"/>
      <c r="F11" s="14"/>
    </row>
    <row r="12" ht="19.5" customHeight="1">
      <c r="A12" s="9" t="s">
        <v>11</v>
      </c>
      <c r="B12" s="10" t="s">
        <v>12</v>
      </c>
      <c r="C12" s="11">
        <f>C13</f>
        <v>71947.5</v>
      </c>
      <c r="D12" s="12"/>
      <c r="E12" s="13"/>
    </row>
    <row r="13" ht="14.25">
      <c r="A13" s="9" t="s">
        <v>13</v>
      </c>
      <c r="B13" s="9" t="s">
        <v>14</v>
      </c>
      <c r="C13" s="15">
        <v>71947.5</v>
      </c>
      <c r="E13" s="14"/>
      <c r="F13" s="14"/>
      <c r="G13" s="14"/>
    </row>
    <row r="14" ht="45" customHeight="1">
      <c r="A14" s="9" t="s">
        <v>15</v>
      </c>
      <c r="B14" s="10" t="s">
        <v>16</v>
      </c>
      <c r="C14" s="16">
        <f>C15</f>
        <v>11857.6</v>
      </c>
      <c r="E14" s="14"/>
      <c r="F14" s="14"/>
      <c r="G14" s="14"/>
    </row>
    <row r="15" ht="35.25" customHeight="1">
      <c r="A15" s="9" t="s">
        <v>17</v>
      </c>
      <c r="B15" s="9" t="s">
        <v>18</v>
      </c>
      <c r="C15" s="15">
        <v>11857.6</v>
      </c>
      <c r="E15" s="14"/>
      <c r="F15" s="6"/>
      <c r="G15" s="14"/>
    </row>
    <row r="16" ht="14.25">
      <c r="A16" s="9" t="s">
        <v>19</v>
      </c>
      <c r="B16" s="10" t="s">
        <v>20</v>
      </c>
      <c r="C16" s="11">
        <f>C17+C18+C19</f>
        <v>66742.5</v>
      </c>
      <c r="E16" s="14"/>
    </row>
    <row r="17" ht="28.5">
      <c r="A17" s="9" t="s">
        <v>21</v>
      </c>
      <c r="B17" s="9" t="s">
        <v>22</v>
      </c>
      <c r="C17" s="15">
        <v>63300</v>
      </c>
      <c r="E17" s="14"/>
      <c r="F17" s="14"/>
    </row>
    <row r="18" ht="14.25">
      <c r="A18" s="9" t="s">
        <v>23</v>
      </c>
      <c r="B18" s="9" t="s">
        <v>24</v>
      </c>
      <c r="C18" s="15">
        <v>82.5</v>
      </c>
    </row>
    <row r="19" ht="28.5">
      <c r="A19" s="9" t="s">
        <v>25</v>
      </c>
      <c r="B19" s="9" t="s">
        <v>26</v>
      </c>
      <c r="C19" s="15">
        <v>3360</v>
      </c>
      <c r="E19" s="14"/>
    </row>
    <row r="20" ht="14.25">
      <c r="A20" s="9" t="s">
        <v>27</v>
      </c>
      <c r="B20" s="10" t="s">
        <v>28</v>
      </c>
      <c r="C20" s="11">
        <f>C21</f>
        <v>21624</v>
      </c>
    </row>
    <row r="21" ht="16.5" customHeight="1">
      <c r="A21" s="9" t="s">
        <v>29</v>
      </c>
      <c r="B21" s="9" t="s">
        <v>30</v>
      </c>
      <c r="C21" s="15">
        <v>21624</v>
      </c>
    </row>
    <row r="22" ht="16.5" customHeight="1">
      <c r="A22" s="17" t="s">
        <v>31</v>
      </c>
      <c r="B22" s="18" t="s">
        <v>32</v>
      </c>
      <c r="C22" s="11">
        <f>C23+C24</f>
        <v>243</v>
      </c>
    </row>
    <row r="23" ht="32.25" customHeight="1">
      <c r="A23" s="17" t="s">
        <v>33</v>
      </c>
      <c r="B23" s="17" t="s">
        <v>34</v>
      </c>
      <c r="C23" s="15">
        <v>208</v>
      </c>
    </row>
    <row r="24" ht="44.25" customHeight="1">
      <c r="A24" s="17" t="s">
        <v>35</v>
      </c>
      <c r="B24" s="9" t="s">
        <v>36</v>
      </c>
      <c r="C24" s="15">
        <v>35</v>
      </c>
    </row>
    <row r="25" ht="46.5" customHeight="1">
      <c r="A25" s="9" t="s">
        <v>37</v>
      </c>
      <c r="B25" s="10" t="s">
        <v>38</v>
      </c>
      <c r="C25" s="11">
        <f>C26+C27+C28+C29</f>
        <v>6750</v>
      </c>
    </row>
    <row r="26" ht="60" hidden="1">
      <c r="A26" s="9" t="s">
        <v>39</v>
      </c>
      <c r="B26" s="9" t="s">
        <v>40</v>
      </c>
      <c r="C26" s="15"/>
    </row>
    <row r="27" ht="93" customHeight="1">
      <c r="A27" s="9" t="s">
        <v>41</v>
      </c>
      <c r="B27" s="9" t="s">
        <v>42</v>
      </c>
      <c r="C27" s="15">
        <v>6440</v>
      </c>
      <c r="F27" s="14"/>
    </row>
    <row r="28" ht="28.5">
      <c r="A28" s="9" t="s">
        <v>43</v>
      </c>
      <c r="B28" s="9" t="s">
        <v>44</v>
      </c>
      <c r="C28" s="19">
        <v>10</v>
      </c>
    </row>
    <row r="29" ht="85.5">
      <c r="A29" s="9" t="s">
        <v>45</v>
      </c>
      <c r="B29" s="9" t="s">
        <v>46</v>
      </c>
      <c r="C29" s="15">
        <v>300</v>
      </c>
    </row>
    <row r="30" ht="28.5">
      <c r="A30" s="9" t="s">
        <v>47</v>
      </c>
      <c r="B30" s="10" t="s">
        <v>48</v>
      </c>
      <c r="C30" s="11">
        <f>C31</f>
        <v>6729.1999999999998</v>
      </c>
    </row>
    <row r="31" ht="21" customHeight="1">
      <c r="A31" s="9" t="s">
        <v>49</v>
      </c>
      <c r="B31" s="9" t="s">
        <v>50</v>
      </c>
      <c r="C31" s="15">
        <v>6729.1999999999998</v>
      </c>
    </row>
    <row r="32" ht="28.5">
      <c r="A32" s="9" t="s">
        <v>51</v>
      </c>
      <c r="B32" s="10" t="s">
        <v>52</v>
      </c>
      <c r="C32" s="11">
        <f>C34+C33</f>
        <v>20092.5</v>
      </c>
      <c r="D32" s="6"/>
      <c r="E32" s="6"/>
      <c r="F32" s="6"/>
      <c r="G32" s="6"/>
      <c r="H32" s="6"/>
      <c r="I32" s="6"/>
      <c r="J32" s="6"/>
    </row>
    <row r="33" ht="14.25">
      <c r="A33" s="20" t="s">
        <v>53</v>
      </c>
      <c r="B33" s="20" t="s">
        <v>54</v>
      </c>
      <c r="C33" s="15">
        <v>20017.5</v>
      </c>
      <c r="D33" s="6"/>
      <c r="E33" s="6"/>
      <c r="F33" s="6"/>
      <c r="G33" s="6"/>
      <c r="H33" s="6"/>
      <c r="I33" s="6"/>
      <c r="J33" s="6"/>
    </row>
    <row r="34" ht="14.25">
      <c r="A34" s="20" t="s">
        <v>55</v>
      </c>
      <c r="B34" s="20" t="s">
        <v>56</v>
      </c>
      <c r="C34" s="15">
        <v>75</v>
      </c>
      <c r="D34" s="6"/>
      <c r="E34" s="6"/>
      <c r="F34" s="6"/>
      <c r="G34" s="6"/>
      <c r="H34" s="6"/>
      <c r="I34" s="6"/>
      <c r="J34" s="6"/>
    </row>
    <row r="35" ht="29.25" customHeight="1">
      <c r="A35" s="9" t="s">
        <v>57</v>
      </c>
      <c r="B35" s="10" t="s">
        <v>58</v>
      </c>
      <c r="C35" s="11">
        <f>C36+C37</f>
        <v>2200</v>
      </c>
      <c r="D35" s="6"/>
      <c r="E35" s="6"/>
      <c r="F35" s="6"/>
      <c r="G35" s="6"/>
      <c r="H35" s="6"/>
      <c r="I35" s="6"/>
      <c r="J35" s="6"/>
    </row>
    <row r="36" ht="85.799999999999997" customHeight="1">
      <c r="A36" s="21" t="s">
        <v>59</v>
      </c>
      <c r="B36" s="9" t="s">
        <v>60</v>
      </c>
      <c r="C36" s="15">
        <v>200</v>
      </c>
      <c r="D36" s="6"/>
      <c r="E36" s="6"/>
      <c r="F36" s="6"/>
      <c r="G36" s="6"/>
      <c r="H36" s="6"/>
      <c r="I36" s="6"/>
      <c r="J36" s="6"/>
    </row>
    <row r="37" ht="33.75" customHeight="1">
      <c r="A37" s="9" t="s">
        <v>61</v>
      </c>
      <c r="B37" s="9" t="s">
        <v>62</v>
      </c>
      <c r="C37" s="15">
        <v>2000</v>
      </c>
      <c r="D37" s="22"/>
      <c r="E37" s="23"/>
      <c r="F37" s="23"/>
      <c r="G37" s="23"/>
      <c r="H37" s="23"/>
      <c r="I37" s="23"/>
      <c r="J37" s="23"/>
    </row>
    <row r="38" ht="18" customHeight="1">
      <c r="A38" s="9" t="s">
        <v>63</v>
      </c>
      <c r="B38" s="10" t="s">
        <v>64</v>
      </c>
      <c r="C38" s="11">
        <f>C40+C41+C42+C43</f>
        <v>762</v>
      </c>
      <c r="D38" s="6"/>
      <c r="E38" s="6"/>
      <c r="F38" s="6"/>
      <c r="G38" s="6"/>
      <c r="H38" s="6"/>
      <c r="I38" s="6"/>
      <c r="J38" s="6"/>
    </row>
    <row r="39" ht="120" hidden="1">
      <c r="A39" s="9" t="s">
        <v>65</v>
      </c>
      <c r="B39" s="24" t="s">
        <v>66</v>
      </c>
      <c r="C39" s="15"/>
      <c r="D39" s="6"/>
      <c r="E39" s="6"/>
      <c r="F39" s="6"/>
      <c r="G39" s="6"/>
      <c r="H39" s="6"/>
      <c r="I39" s="6"/>
      <c r="J39" s="6"/>
    </row>
    <row r="40" ht="42.75">
      <c r="A40" s="25" t="s">
        <v>67</v>
      </c>
      <c r="B40" s="26" t="s">
        <v>68</v>
      </c>
      <c r="C40" s="15">
        <v>1</v>
      </c>
      <c r="D40" s="6"/>
      <c r="E40" s="6"/>
      <c r="F40" s="6"/>
      <c r="G40" s="6"/>
      <c r="H40" s="6"/>
      <c r="I40" s="6"/>
      <c r="J40" s="6"/>
    </row>
    <row r="41" ht="108" customHeight="1">
      <c r="A41" s="25" t="s">
        <v>69</v>
      </c>
      <c r="B41" s="27" t="s">
        <v>70</v>
      </c>
      <c r="C41" s="15">
        <v>10</v>
      </c>
      <c r="D41" s="6"/>
      <c r="E41" s="6"/>
      <c r="F41" s="6"/>
      <c r="G41" s="6"/>
      <c r="H41" s="14"/>
      <c r="I41" s="6"/>
      <c r="J41" s="6"/>
    </row>
    <row r="42" ht="28.5">
      <c r="A42" s="25" t="s">
        <v>71</v>
      </c>
      <c r="B42" s="28" t="s">
        <v>72</v>
      </c>
      <c r="C42" s="15">
        <v>1</v>
      </c>
      <c r="D42" s="6"/>
      <c r="E42" s="6"/>
      <c r="F42" s="6"/>
      <c r="G42" s="6"/>
      <c r="H42" s="6"/>
      <c r="I42" s="6"/>
      <c r="J42" s="6"/>
    </row>
    <row r="43" ht="14.25">
      <c r="A43" s="9" t="s">
        <v>73</v>
      </c>
      <c r="B43" s="29" t="s">
        <v>74</v>
      </c>
      <c r="C43" s="15">
        <v>750</v>
      </c>
      <c r="D43" s="6"/>
      <c r="E43" s="6"/>
      <c r="F43" s="6"/>
      <c r="G43" s="6"/>
      <c r="H43" s="6"/>
      <c r="I43" s="6"/>
      <c r="J43" s="6"/>
    </row>
    <row r="44" s="6" customFormat="1" ht="14.25">
      <c r="A44" s="9" t="s">
        <v>75</v>
      </c>
      <c r="B44" s="10" t="s">
        <v>76</v>
      </c>
      <c r="C44" s="11">
        <f>C45+C115+C123</f>
        <v>486722.64000000001</v>
      </c>
    </row>
    <row r="45" ht="42.75">
      <c r="A45" s="9" t="s">
        <v>77</v>
      </c>
      <c r="B45" s="10" t="s">
        <v>78</v>
      </c>
      <c r="C45" s="11">
        <f>C46+C49+C64+C98</f>
        <v>486272.73999999999</v>
      </c>
      <c r="D45" s="6"/>
      <c r="E45" s="6"/>
      <c r="F45" s="30"/>
      <c r="G45" s="6"/>
      <c r="H45" s="6"/>
      <c r="I45" s="6"/>
      <c r="J45" s="6"/>
    </row>
    <row r="46" ht="30.75" customHeight="1">
      <c r="A46" s="9" t="s">
        <v>79</v>
      </c>
      <c r="B46" s="10" t="s">
        <v>80</v>
      </c>
      <c r="C46" s="11">
        <f t="shared" ref="C46:C47" si="0">C47</f>
        <v>64673</v>
      </c>
      <c r="D46" s="6"/>
      <c r="E46" s="6"/>
      <c r="F46" s="14"/>
      <c r="G46" s="6"/>
      <c r="H46" s="6"/>
      <c r="I46" s="6"/>
      <c r="J46" s="6"/>
    </row>
    <row r="47" ht="18.75" customHeight="1">
      <c r="A47" s="9" t="s">
        <v>81</v>
      </c>
      <c r="B47" s="9" t="s">
        <v>82</v>
      </c>
      <c r="C47" s="15">
        <f t="shared" si="0"/>
        <v>64673</v>
      </c>
      <c r="D47" s="6"/>
      <c r="E47" s="6"/>
      <c r="F47" s="6"/>
      <c r="G47" s="6"/>
      <c r="H47" s="6"/>
      <c r="I47" s="6"/>
      <c r="J47" s="6"/>
    </row>
    <row r="48" ht="32.25" customHeight="1">
      <c r="A48" s="9" t="s">
        <v>83</v>
      </c>
      <c r="B48" s="9" t="s">
        <v>84</v>
      </c>
      <c r="C48" s="19">
        <v>64673</v>
      </c>
      <c r="D48" s="6"/>
      <c r="E48" s="6"/>
      <c r="F48" s="6"/>
      <c r="G48" s="6"/>
      <c r="H48" s="6"/>
      <c r="I48" s="6"/>
      <c r="J48" s="6"/>
    </row>
    <row r="49" ht="33.75" customHeight="1">
      <c r="A49" s="9" t="s">
        <v>85</v>
      </c>
      <c r="B49" s="10" t="s">
        <v>86</v>
      </c>
      <c r="C49" s="31">
        <f>C50+C52++C54+C56+C58+C60</f>
        <v>188258.94</v>
      </c>
      <c r="D49" s="6"/>
      <c r="E49" s="6"/>
      <c r="F49" s="14"/>
      <c r="G49" s="6"/>
      <c r="H49" s="6"/>
      <c r="I49" s="6"/>
      <c r="J49" s="6"/>
    </row>
    <row r="50" ht="93" customHeight="1">
      <c r="A50" s="32" t="s">
        <v>87</v>
      </c>
      <c r="B50" s="32" t="s">
        <v>88</v>
      </c>
      <c r="C50" s="19">
        <f>C51</f>
        <v>55443</v>
      </c>
      <c r="D50" s="33"/>
      <c r="E50" s="6"/>
      <c r="F50" s="14"/>
      <c r="G50" s="6"/>
      <c r="H50" s="6"/>
      <c r="I50" s="6"/>
      <c r="J50" s="6"/>
    </row>
    <row r="51" ht="95.25" customHeight="1">
      <c r="A51" s="32" t="s">
        <v>89</v>
      </c>
      <c r="B51" s="34" t="s">
        <v>90</v>
      </c>
      <c r="C51" s="19">
        <v>55443</v>
      </c>
      <c r="D51" s="35"/>
      <c r="E51" s="6"/>
      <c r="F51" s="6"/>
      <c r="G51" s="6"/>
      <c r="H51" s="6"/>
      <c r="I51" s="6"/>
      <c r="J51" s="6"/>
    </row>
    <row r="52" ht="58.200000000000003" customHeight="1">
      <c r="A52" s="36" t="s">
        <v>91</v>
      </c>
      <c r="B52" s="37" t="s">
        <v>92</v>
      </c>
      <c r="C52" s="38">
        <f>C53</f>
        <v>2012.7</v>
      </c>
    </row>
    <row r="53" ht="64.799999999999997" customHeight="1">
      <c r="A53" s="32" t="s">
        <v>93</v>
      </c>
      <c r="B53" s="39" t="s">
        <v>94</v>
      </c>
      <c r="C53" s="38">
        <f>2012.7</f>
        <v>2012.7</v>
      </c>
    </row>
    <row r="54" ht="59.25" customHeight="1">
      <c r="A54" s="32" t="s">
        <v>95</v>
      </c>
      <c r="B54" s="40" t="s">
        <v>96</v>
      </c>
      <c r="C54" s="19">
        <f>C55</f>
        <v>8301</v>
      </c>
      <c r="D54" s="6"/>
      <c r="E54" s="6"/>
      <c r="F54" s="6"/>
      <c r="G54" s="6"/>
      <c r="H54" s="6"/>
      <c r="I54" s="6"/>
      <c r="J54" s="6"/>
    </row>
    <row r="55" ht="71.25">
      <c r="A55" s="32" t="s">
        <v>97</v>
      </c>
      <c r="B55" s="41" t="s">
        <v>98</v>
      </c>
      <c r="C55" s="19">
        <f>8301</f>
        <v>8301</v>
      </c>
      <c r="D55" s="6"/>
      <c r="E55" s="42"/>
      <c r="F55" s="6"/>
      <c r="G55" s="6"/>
      <c r="H55" s="6"/>
      <c r="I55" s="14"/>
      <c r="J55" s="6"/>
      <c r="K55" s="14"/>
    </row>
    <row r="56" ht="32.25" customHeight="1">
      <c r="A56" s="32" t="s">
        <v>99</v>
      </c>
      <c r="B56" s="40" t="s">
        <v>100</v>
      </c>
      <c r="C56" s="19">
        <f>C57</f>
        <v>1259.7</v>
      </c>
      <c r="D56" s="6"/>
      <c r="E56" s="6"/>
      <c r="F56" s="6"/>
      <c r="G56" s="6"/>
      <c r="H56" s="6"/>
      <c r="I56" s="6"/>
      <c r="J56" s="6"/>
      <c r="K56" s="14"/>
    </row>
    <row r="57" ht="30.75" customHeight="1">
      <c r="A57" s="32" t="s">
        <v>101</v>
      </c>
      <c r="B57" s="41" t="s">
        <v>102</v>
      </c>
      <c r="C57" s="19">
        <f>1259.7</f>
        <v>1259.7</v>
      </c>
      <c r="D57" s="6"/>
      <c r="E57" s="6"/>
      <c r="F57" s="6"/>
      <c r="G57" s="6"/>
      <c r="H57" s="6"/>
      <c r="I57" s="6"/>
      <c r="J57" s="6"/>
      <c r="K57" s="14"/>
    </row>
    <row r="58" ht="14.25">
      <c r="A58" s="9" t="s">
        <v>103</v>
      </c>
      <c r="B58" s="9" t="s">
        <v>104</v>
      </c>
      <c r="C58" s="15">
        <f>C59</f>
        <v>122.8</v>
      </c>
      <c r="D58" s="6"/>
      <c r="E58" s="6"/>
      <c r="F58" s="6"/>
      <c r="G58" s="6"/>
      <c r="H58" s="6"/>
      <c r="I58" s="6"/>
      <c r="J58" s="6"/>
    </row>
    <row r="59" ht="30.75" customHeight="1">
      <c r="A59" s="32" t="s">
        <v>105</v>
      </c>
      <c r="B59" s="32" t="s">
        <v>106</v>
      </c>
      <c r="C59" s="19">
        <f>122.8</f>
        <v>122.8</v>
      </c>
      <c r="D59" s="6"/>
      <c r="E59" s="6"/>
      <c r="F59" s="6"/>
      <c r="G59" s="6"/>
      <c r="H59" s="6"/>
      <c r="I59" s="6"/>
      <c r="J59" s="6"/>
    </row>
    <row r="60" ht="14.25">
      <c r="A60" s="9" t="s">
        <v>107</v>
      </c>
      <c r="B60" s="9" t="s">
        <v>108</v>
      </c>
      <c r="C60" s="15">
        <f>C61+C62+C63</f>
        <v>121119.74000000002</v>
      </c>
      <c r="D60" s="6"/>
      <c r="E60" s="6"/>
      <c r="F60" s="6"/>
      <c r="G60" s="14"/>
      <c r="H60" s="6"/>
      <c r="I60" s="6"/>
      <c r="J60" s="6"/>
    </row>
    <row r="61" ht="14.25">
      <c r="A61" s="9" t="s">
        <v>109</v>
      </c>
      <c r="B61" s="9" t="s">
        <v>110</v>
      </c>
      <c r="C61" s="15">
        <f>79258.1</f>
        <v>79258.100000000006</v>
      </c>
      <c r="D61" s="6"/>
      <c r="E61" s="6"/>
      <c r="F61" s="6"/>
      <c r="G61" s="6"/>
      <c r="H61" s="6"/>
      <c r="I61" s="6"/>
      <c r="J61" s="6"/>
    </row>
    <row r="62" ht="14.25">
      <c r="A62" s="9" t="s">
        <v>111</v>
      </c>
      <c r="B62" s="9" t="s">
        <v>110</v>
      </c>
      <c r="C62" s="15">
        <f>41160+70.29</f>
        <v>41230.290000000001</v>
      </c>
      <c r="D62" s="6"/>
      <c r="E62" s="14"/>
      <c r="F62" s="6"/>
      <c r="G62" s="6"/>
      <c r="H62" s="6"/>
      <c r="I62" s="6"/>
      <c r="J62" s="6"/>
    </row>
    <row r="63" ht="14.25">
      <c r="A63" s="32" t="s">
        <v>112</v>
      </c>
      <c r="B63" s="32" t="s">
        <v>110</v>
      </c>
      <c r="C63" s="19">
        <f>631.35</f>
        <v>631.35000000000002</v>
      </c>
      <c r="D63" s="6"/>
      <c r="E63" s="6"/>
      <c r="F63" s="6"/>
      <c r="G63" s="6"/>
      <c r="H63" s="6"/>
      <c r="I63" s="6"/>
      <c r="J63" s="6"/>
    </row>
    <row r="64" ht="31.5" customHeight="1">
      <c r="A64" s="10" t="s">
        <v>113</v>
      </c>
      <c r="B64" s="10" t="s">
        <v>114</v>
      </c>
      <c r="C64" s="11">
        <f>C71+C77+C79+C81+C95</f>
        <v>222108.39999999999</v>
      </c>
      <c r="D64" s="6"/>
      <c r="E64" s="6"/>
      <c r="F64" s="6"/>
      <c r="G64" s="6"/>
      <c r="H64" s="6"/>
      <c r="I64" s="6"/>
      <c r="J64" s="6"/>
    </row>
    <row r="65" ht="35.25" hidden="1" customHeight="1">
      <c r="A65" s="9" t="s">
        <v>115</v>
      </c>
      <c r="B65" s="9" t="s">
        <v>116</v>
      </c>
      <c r="C65" s="11">
        <f>C66</f>
        <v>0</v>
      </c>
      <c r="D65" s="6"/>
      <c r="E65" s="6"/>
      <c r="F65" s="6"/>
      <c r="G65" s="6"/>
      <c r="H65" s="6"/>
      <c r="I65" s="6"/>
      <c r="J65" s="6"/>
    </row>
    <row r="66" ht="48.75" hidden="1" customHeight="1">
      <c r="A66" s="9" t="s">
        <v>117</v>
      </c>
      <c r="B66" s="9" t="s">
        <v>118</v>
      </c>
      <c r="C66" s="15"/>
      <c r="D66" s="6"/>
      <c r="E66" s="6"/>
      <c r="F66" s="6"/>
      <c r="G66" s="6"/>
      <c r="H66" s="6"/>
      <c r="I66" s="6"/>
      <c r="J66" s="6"/>
    </row>
    <row r="67" ht="63" hidden="1" customHeight="1">
      <c r="A67" s="9" t="s">
        <v>119</v>
      </c>
      <c r="B67" s="9" t="s">
        <v>120</v>
      </c>
      <c r="C67" s="15">
        <f>C68</f>
        <v>0</v>
      </c>
      <c r="D67" s="6"/>
      <c r="E67" s="6"/>
      <c r="F67" s="6"/>
      <c r="G67" s="6"/>
      <c r="H67" s="6"/>
      <c r="I67" s="6"/>
      <c r="J67" s="6"/>
    </row>
    <row r="68" ht="69" hidden="1" customHeight="1">
      <c r="A68" s="9" t="s">
        <v>121</v>
      </c>
      <c r="B68" s="9" t="s">
        <v>122</v>
      </c>
      <c r="C68" s="15"/>
      <c r="D68" s="6"/>
      <c r="E68" s="6"/>
      <c r="F68" s="6"/>
      <c r="G68" s="6"/>
      <c r="H68" s="6"/>
      <c r="I68" s="6"/>
      <c r="J68" s="6"/>
    </row>
    <row r="69" ht="51.75" hidden="1" customHeight="1">
      <c r="A69" s="9"/>
      <c r="B69" s="9"/>
      <c r="C69" s="15"/>
      <c r="D69" s="6"/>
      <c r="E69" s="6"/>
      <c r="F69" s="14"/>
      <c r="G69" s="6"/>
      <c r="H69" s="6"/>
      <c r="I69" s="6"/>
      <c r="J69" s="6"/>
    </row>
    <row r="70" ht="49.5" hidden="1" customHeight="1">
      <c r="A70" s="9"/>
      <c r="B70" s="9"/>
      <c r="C70" s="15"/>
      <c r="D70" s="6"/>
      <c r="E70" s="14"/>
      <c r="F70" s="14"/>
      <c r="G70" s="14"/>
      <c r="H70" s="6"/>
      <c r="I70" s="6"/>
      <c r="J70" s="6"/>
    </row>
    <row r="71" ht="45" customHeight="1">
      <c r="A71" s="10" t="s">
        <v>123</v>
      </c>
      <c r="B71" s="10" t="s">
        <v>124</v>
      </c>
      <c r="C71" s="11">
        <f>C72+C74+C75+C76</f>
        <v>20540.200000000004</v>
      </c>
      <c r="D71" s="14"/>
      <c r="E71" s="14"/>
      <c r="F71" s="14"/>
      <c r="G71" s="14"/>
      <c r="H71" s="6"/>
      <c r="I71" s="6"/>
      <c r="J71" s="6"/>
    </row>
    <row r="72" ht="47.25" customHeight="1">
      <c r="A72" s="9" t="s">
        <v>125</v>
      </c>
      <c r="B72" s="9" t="s">
        <v>126</v>
      </c>
      <c r="C72" s="15">
        <f>4471+11719+377</f>
        <v>16567</v>
      </c>
      <c r="D72" s="6"/>
      <c r="E72" s="6"/>
      <c r="F72" s="14"/>
      <c r="G72" s="6"/>
      <c r="H72" s="6"/>
      <c r="I72" s="6"/>
      <c r="J72" s="6"/>
    </row>
    <row r="73" ht="49.5" hidden="1" customHeight="1">
      <c r="A73" s="9" t="s">
        <v>127</v>
      </c>
      <c r="B73" s="9" t="s">
        <v>126</v>
      </c>
      <c r="C73" s="15"/>
      <c r="D73" s="6"/>
      <c r="E73" s="43"/>
      <c r="F73" s="6"/>
      <c r="G73" s="6"/>
      <c r="H73" s="6"/>
      <c r="I73" s="6"/>
      <c r="J73" s="6"/>
    </row>
    <row r="74" ht="42.75">
      <c r="A74" s="9" t="s">
        <v>128</v>
      </c>
      <c r="B74" s="9" t="s">
        <v>126</v>
      </c>
      <c r="C74" s="15">
        <f>599+2.4+1242+1894+1</f>
        <v>3738.4000000000001</v>
      </c>
      <c r="D74" s="6"/>
      <c r="E74" s="6"/>
      <c r="F74" s="14"/>
      <c r="G74" s="6"/>
      <c r="H74" s="6"/>
      <c r="I74" s="6"/>
      <c r="J74" s="6"/>
    </row>
    <row r="75" ht="42.75">
      <c r="A75" s="9" t="s">
        <v>129</v>
      </c>
      <c r="B75" s="9" t="s">
        <v>126</v>
      </c>
      <c r="C75" s="15">
        <f>37.4</f>
        <v>37.399999999999999</v>
      </c>
      <c r="D75" s="6"/>
      <c r="E75" s="6"/>
      <c r="F75" s="6"/>
      <c r="G75" s="6"/>
      <c r="H75" s="6"/>
      <c r="I75" s="6"/>
      <c r="J75" s="6"/>
    </row>
    <row r="76" ht="42.75">
      <c r="A76" s="9" t="s">
        <v>130</v>
      </c>
      <c r="B76" s="9" t="s">
        <v>126</v>
      </c>
      <c r="C76" s="15">
        <f>197.4</f>
        <v>197.40000000000001</v>
      </c>
      <c r="D76" s="6"/>
      <c r="E76" s="14"/>
      <c r="F76" s="6"/>
      <c r="G76" s="6"/>
      <c r="H76" s="6"/>
      <c r="I76" s="6"/>
      <c r="J76" s="6"/>
    </row>
    <row r="77" ht="46.5" customHeight="1">
      <c r="A77" s="9" t="s">
        <v>131</v>
      </c>
      <c r="B77" s="9" t="s">
        <v>132</v>
      </c>
      <c r="C77" s="15">
        <f>C78</f>
        <v>14122</v>
      </c>
      <c r="D77" s="6"/>
      <c r="E77" s="6"/>
      <c r="F77" s="6"/>
      <c r="G77" s="6"/>
      <c r="H77" s="6"/>
      <c r="I77" s="6"/>
      <c r="J77" s="6"/>
    </row>
    <row r="78" ht="61.5" customHeight="1">
      <c r="A78" s="9" t="s">
        <v>133</v>
      </c>
      <c r="B78" s="9" t="s">
        <v>134</v>
      </c>
      <c r="C78" s="15">
        <f>14122</f>
        <v>14122</v>
      </c>
      <c r="D78" s="6"/>
      <c r="E78" s="6"/>
      <c r="F78" s="6"/>
      <c r="G78" s="6"/>
      <c r="H78" s="6"/>
      <c r="I78" s="6"/>
      <c r="J78" s="6"/>
      <c r="K78" s="14"/>
    </row>
    <row r="79" ht="79.5" customHeight="1">
      <c r="A79" s="9" t="s">
        <v>135</v>
      </c>
      <c r="B79" s="9" t="s">
        <v>136</v>
      </c>
      <c r="C79" s="15">
        <f>C80</f>
        <v>1147</v>
      </c>
      <c r="D79" s="6"/>
      <c r="E79" s="6"/>
      <c r="F79" s="6"/>
      <c r="G79" s="6"/>
      <c r="H79" s="6"/>
      <c r="I79" s="6"/>
      <c r="J79" s="6"/>
    </row>
    <row r="80" ht="82.5" customHeight="1">
      <c r="A80" s="9" t="s">
        <v>137</v>
      </c>
      <c r="B80" s="9" t="s">
        <v>138</v>
      </c>
      <c r="C80" s="15">
        <f>1147</f>
        <v>1147</v>
      </c>
      <c r="D80" s="12"/>
      <c r="E80" s="6"/>
      <c r="F80" s="14"/>
      <c r="G80" s="6"/>
      <c r="H80" s="6"/>
      <c r="I80" s="6"/>
      <c r="J80" s="6"/>
    </row>
    <row r="81" ht="65.25" customHeight="1">
      <c r="A81" s="9" t="s">
        <v>139</v>
      </c>
      <c r="B81" s="9" t="s">
        <v>140</v>
      </c>
      <c r="C81" s="15">
        <f>C82</f>
        <v>3.7999999999999998</v>
      </c>
      <c r="D81" s="12"/>
      <c r="E81" s="6"/>
      <c r="F81" s="6"/>
      <c r="G81" s="6"/>
      <c r="H81" s="6"/>
      <c r="I81" s="6"/>
      <c r="J81" s="6"/>
    </row>
    <row r="82" ht="62.25" customHeight="1">
      <c r="A82" s="9" t="s">
        <v>141</v>
      </c>
      <c r="B82" s="9" t="s">
        <v>142</v>
      </c>
      <c r="C82" s="15">
        <f>3.8</f>
        <v>3.7999999999999998</v>
      </c>
      <c r="D82" s="12"/>
      <c r="E82" s="6"/>
      <c r="F82" s="6"/>
      <c r="G82" s="6"/>
      <c r="H82" s="6"/>
      <c r="I82" s="6"/>
      <c r="J82" s="6"/>
    </row>
    <row r="83" ht="64.5" hidden="1" customHeight="1">
      <c r="A83" s="9" t="s">
        <v>143</v>
      </c>
      <c r="B83" s="9" t="s">
        <v>144</v>
      </c>
      <c r="C83" s="15">
        <f>C84</f>
        <v>0</v>
      </c>
      <c r="D83" s="12"/>
      <c r="E83" s="6"/>
      <c r="F83" s="6"/>
      <c r="G83" s="6"/>
      <c r="H83" s="6"/>
      <c r="I83" s="6"/>
      <c r="J83" s="6"/>
    </row>
    <row r="84" ht="62.25" hidden="1" customHeight="1">
      <c r="A84" s="9" t="s">
        <v>145</v>
      </c>
      <c r="B84" s="9" t="s">
        <v>146</v>
      </c>
      <c r="C84" s="15">
        <v>0</v>
      </c>
      <c r="D84" s="12"/>
      <c r="E84" s="6"/>
      <c r="F84" s="6"/>
      <c r="G84" s="6"/>
      <c r="H84" s="6"/>
      <c r="I84" s="6"/>
      <c r="J84" s="6"/>
    </row>
    <row r="85" ht="80.25" hidden="1" customHeight="1">
      <c r="A85" s="9" t="s">
        <v>147</v>
      </c>
      <c r="B85" s="9" t="s">
        <v>148</v>
      </c>
      <c r="C85" s="15">
        <f>C86</f>
        <v>322.5</v>
      </c>
      <c r="D85" s="12"/>
      <c r="E85" s="6"/>
      <c r="F85" s="6"/>
      <c r="G85" s="6"/>
      <c r="H85" s="6"/>
      <c r="I85" s="6"/>
      <c r="J85" s="6"/>
    </row>
    <row r="86" ht="64.5" hidden="1" customHeight="1">
      <c r="A86" s="9" t="s">
        <v>149</v>
      </c>
      <c r="B86" s="9" t="s">
        <v>150</v>
      </c>
      <c r="C86" s="15">
        <v>322.5</v>
      </c>
      <c r="D86" s="12"/>
      <c r="E86" s="6"/>
      <c r="F86" s="6"/>
      <c r="G86" s="6"/>
      <c r="H86" s="6"/>
      <c r="I86" s="6"/>
      <c r="J86" s="6"/>
    </row>
    <row r="87" ht="96" hidden="1" customHeight="1">
      <c r="A87" s="9" t="s">
        <v>151</v>
      </c>
      <c r="B87" s="9" t="s">
        <v>152</v>
      </c>
      <c r="C87" s="15">
        <f>C88</f>
        <v>1791.0999999999999</v>
      </c>
      <c r="D87" s="12"/>
      <c r="E87" s="6"/>
      <c r="F87" s="6"/>
      <c r="G87" s="6"/>
      <c r="H87" s="6"/>
      <c r="I87" s="6"/>
      <c r="J87" s="6"/>
    </row>
    <row r="88" ht="95.25" hidden="1" customHeight="1">
      <c r="A88" s="9" t="s">
        <v>153</v>
      </c>
      <c r="B88" s="9" t="s">
        <v>154</v>
      </c>
      <c r="C88" s="15">
        <v>1791.0999999999999</v>
      </c>
      <c r="D88" s="12"/>
      <c r="E88" s="6"/>
      <c r="F88" s="6"/>
      <c r="G88" s="6"/>
      <c r="H88" s="6"/>
      <c r="I88" s="6"/>
      <c r="J88" s="6"/>
    </row>
    <row r="89" ht="79.5" hidden="1" customHeight="1">
      <c r="A89" s="9" t="s">
        <v>155</v>
      </c>
      <c r="B89" s="9" t="s">
        <v>156</v>
      </c>
      <c r="C89" s="15">
        <f>C90</f>
        <v>0</v>
      </c>
      <c r="D89" s="12"/>
      <c r="E89" s="6"/>
      <c r="F89" s="6"/>
      <c r="G89" s="6"/>
      <c r="H89" s="6"/>
      <c r="I89" s="6"/>
      <c r="J89" s="6"/>
    </row>
    <row r="90" ht="66.75" hidden="1" customHeight="1">
      <c r="A90" s="9" t="s">
        <v>157</v>
      </c>
      <c r="B90" s="9" t="s">
        <v>158</v>
      </c>
      <c r="C90" s="15"/>
      <c r="D90" s="12"/>
      <c r="E90" s="6"/>
      <c r="F90" s="6"/>
      <c r="G90" s="6"/>
      <c r="H90" s="6"/>
      <c r="I90" s="6"/>
      <c r="J90" s="6"/>
    </row>
    <row r="91" ht="96.75" hidden="1" customHeight="1">
      <c r="A91" s="9" t="s">
        <v>159</v>
      </c>
      <c r="B91" s="9" t="s">
        <v>160</v>
      </c>
      <c r="C91" s="15">
        <f>C92</f>
        <v>0</v>
      </c>
      <c r="D91" s="12"/>
      <c r="E91" s="6"/>
      <c r="F91" s="6"/>
      <c r="G91" s="6"/>
      <c r="H91" s="6"/>
      <c r="I91" s="6"/>
      <c r="J91" s="6"/>
    </row>
    <row r="92" ht="91.5" hidden="1" customHeight="1">
      <c r="A92" s="9" t="s">
        <v>161</v>
      </c>
      <c r="B92" s="9" t="s">
        <v>162</v>
      </c>
      <c r="C92" s="15"/>
      <c r="D92" s="12"/>
      <c r="E92" s="6"/>
      <c r="F92" s="6"/>
      <c r="G92" s="6"/>
      <c r="H92" s="6"/>
      <c r="I92" s="6"/>
      <c r="J92" s="6"/>
    </row>
    <row r="93" ht="63" hidden="1" customHeight="1">
      <c r="A93" s="9" t="s">
        <v>163</v>
      </c>
      <c r="B93" s="9" t="s">
        <v>164</v>
      </c>
      <c r="C93" s="15">
        <f>C94</f>
        <v>44.5</v>
      </c>
      <c r="D93" s="12"/>
      <c r="E93" s="6"/>
      <c r="F93" s="6"/>
      <c r="G93" s="6"/>
      <c r="H93" s="6"/>
      <c r="I93" s="6"/>
      <c r="J93" s="6"/>
    </row>
    <row r="94" ht="63.75" hidden="1" customHeight="1">
      <c r="A94" s="9" t="s">
        <v>165</v>
      </c>
      <c r="B94" s="9" t="s">
        <v>166</v>
      </c>
      <c r="C94" s="15">
        <v>44.5</v>
      </c>
      <c r="D94" s="12"/>
      <c r="E94" s="6"/>
      <c r="F94" s="6"/>
      <c r="G94" s="6"/>
      <c r="H94" s="6"/>
      <c r="I94" s="6"/>
      <c r="J94" s="6"/>
    </row>
    <row r="95" ht="14.25">
      <c r="A95" s="9" t="s">
        <v>167</v>
      </c>
      <c r="B95" s="21" t="s">
        <v>168</v>
      </c>
      <c r="C95" s="15">
        <f>C97</f>
        <v>186295.39999999999</v>
      </c>
      <c r="D95" s="12"/>
      <c r="E95" s="6"/>
      <c r="F95" s="6"/>
      <c r="G95" s="6"/>
      <c r="H95" s="6"/>
      <c r="I95" s="6"/>
      <c r="J95" s="6"/>
    </row>
    <row r="96" ht="15" hidden="1">
      <c r="A96" s="9" t="s">
        <v>169</v>
      </c>
      <c r="B96" s="9" t="s">
        <v>170</v>
      </c>
      <c r="C96" s="15"/>
      <c r="D96" s="12"/>
      <c r="E96" s="6"/>
      <c r="F96" s="6"/>
      <c r="G96" s="6"/>
      <c r="H96" s="6"/>
      <c r="I96" s="6"/>
      <c r="J96" s="6"/>
    </row>
    <row r="97" ht="15.75" customHeight="1">
      <c r="A97" s="9" t="s">
        <v>171</v>
      </c>
      <c r="B97" s="9" t="s">
        <v>170</v>
      </c>
      <c r="C97" s="15">
        <f>146915+39380.4</f>
        <v>186295.39999999999</v>
      </c>
      <c r="D97" s="12"/>
      <c r="E97" s="6"/>
      <c r="F97" s="6"/>
      <c r="G97" s="6"/>
      <c r="H97" s="6"/>
      <c r="I97" s="6"/>
      <c r="J97" s="6"/>
    </row>
    <row r="98" ht="14.25">
      <c r="A98" s="9" t="s">
        <v>172</v>
      </c>
      <c r="B98" s="10" t="s">
        <v>173</v>
      </c>
      <c r="C98" s="11">
        <f>C99+C105+C112</f>
        <v>11232.4</v>
      </c>
      <c r="D98" s="6"/>
      <c r="E98" s="6"/>
      <c r="F98" s="6"/>
      <c r="G98" s="6"/>
      <c r="H98" s="6"/>
      <c r="I98" s="6"/>
      <c r="J98" s="6"/>
    </row>
    <row r="99" ht="64.5" customHeight="1">
      <c r="A99" s="9" t="s">
        <v>174</v>
      </c>
      <c r="B99" s="9" t="s">
        <v>175</v>
      </c>
      <c r="C99" s="15">
        <f>C101+C102+C104</f>
        <v>66.5</v>
      </c>
      <c r="D99" s="6"/>
      <c r="E99" s="6"/>
      <c r="F99" s="6"/>
      <c r="G99" s="6"/>
      <c r="H99" s="6"/>
      <c r="I99" s="6"/>
      <c r="J99" s="6"/>
    </row>
    <row r="100" ht="84" hidden="1" customHeight="1">
      <c r="A100" s="9" t="s">
        <v>176</v>
      </c>
      <c r="B100" s="9" t="s">
        <v>177</v>
      </c>
      <c r="C100" s="11" t="e">
        <f>#REF!+#REF!+#REF!+C107</f>
        <v>#REF!</v>
      </c>
      <c r="D100" s="6"/>
      <c r="E100" s="6"/>
      <c r="F100" s="6"/>
      <c r="G100" s="6"/>
      <c r="H100" s="6"/>
      <c r="I100" s="6"/>
      <c r="J100" s="6"/>
    </row>
    <row r="101" ht="73.5" customHeight="1">
      <c r="A101" s="9" t="s">
        <v>176</v>
      </c>
      <c r="B101" s="9" t="s">
        <v>177</v>
      </c>
      <c r="C101" s="15">
        <v>4.5</v>
      </c>
      <c r="D101" s="6"/>
      <c r="E101" s="6"/>
      <c r="F101" s="6"/>
      <c r="G101" s="6"/>
      <c r="H101" s="6"/>
      <c r="I101" s="6"/>
      <c r="J101" s="6"/>
    </row>
    <row r="102" ht="75.75" customHeight="1">
      <c r="A102" s="9" t="s">
        <v>178</v>
      </c>
      <c r="B102" s="9" t="s">
        <v>177</v>
      </c>
      <c r="C102" s="19">
        <v>10</v>
      </c>
      <c r="D102" s="6"/>
      <c r="E102" s="6"/>
      <c r="F102" s="14"/>
      <c r="G102" s="6"/>
      <c r="H102" s="6"/>
      <c r="I102" s="6"/>
      <c r="J102" s="6"/>
    </row>
    <row r="103" ht="80.25" hidden="1" customHeight="1">
      <c r="A103" s="9" t="s">
        <v>179</v>
      </c>
      <c r="B103" s="9" t="s">
        <v>177</v>
      </c>
      <c r="C103" s="11" t="e">
        <f>#REF!+#REF!+C107+C109</f>
        <v>#REF!</v>
      </c>
      <c r="D103" s="6"/>
      <c r="E103" s="6"/>
      <c r="F103" s="6"/>
      <c r="G103" s="6"/>
      <c r="H103" s="6"/>
      <c r="I103" s="6"/>
      <c r="J103" s="6"/>
    </row>
    <row r="104" ht="75.75" customHeight="1">
      <c r="A104" s="9" t="s">
        <v>180</v>
      </c>
      <c r="B104" s="9" t="s">
        <v>177</v>
      </c>
      <c r="C104" s="15">
        <v>52</v>
      </c>
      <c r="D104" s="6"/>
      <c r="E104" s="6"/>
      <c r="F104" s="6"/>
      <c r="G104" s="6"/>
      <c r="H104" s="6"/>
      <c r="I104" s="6"/>
      <c r="J104" s="6"/>
    </row>
    <row r="105" ht="62.25" customHeight="1">
      <c r="A105" s="9" t="s">
        <v>181</v>
      </c>
      <c r="B105" s="9" t="s">
        <v>182</v>
      </c>
      <c r="C105" s="15">
        <f>C106</f>
        <v>10870.4</v>
      </c>
      <c r="D105" s="14"/>
      <c r="E105" s="44"/>
      <c r="F105" s="44"/>
      <c r="G105" s="44"/>
      <c r="H105" s="44"/>
      <c r="I105" s="44"/>
      <c r="J105" s="44"/>
    </row>
    <row r="106" ht="71.25">
      <c r="A106" s="9" t="s">
        <v>183</v>
      </c>
      <c r="B106" s="27" t="s">
        <v>184</v>
      </c>
      <c r="C106" s="19">
        <v>10870.4</v>
      </c>
      <c r="D106" s="14"/>
      <c r="E106" s="44"/>
      <c r="F106" s="44"/>
      <c r="G106" s="44"/>
      <c r="H106" s="44"/>
      <c r="I106" s="44"/>
      <c r="J106" s="44"/>
    </row>
    <row r="107" ht="38.25" hidden="1" customHeight="1">
      <c r="A107" s="9" t="s">
        <v>185</v>
      </c>
      <c r="B107" s="9" t="s">
        <v>186</v>
      </c>
      <c r="C107" s="19"/>
      <c r="D107" s="6"/>
      <c r="E107" s="6"/>
      <c r="F107" s="6"/>
      <c r="G107" s="6"/>
      <c r="H107" s="6"/>
      <c r="I107" s="6"/>
      <c r="J107" s="6"/>
    </row>
    <row r="108" ht="33" hidden="1" customHeight="1">
      <c r="A108" s="9" t="s">
        <v>187</v>
      </c>
      <c r="B108" s="10" t="s">
        <v>188</v>
      </c>
      <c r="C108" s="45">
        <f t="shared" ref="C108:C115" si="1">C109</f>
        <v>0</v>
      </c>
      <c r="D108" s="6"/>
      <c r="E108" s="6"/>
      <c r="F108" s="6"/>
      <c r="G108" s="6"/>
      <c r="H108" s="6"/>
      <c r="I108" s="6"/>
      <c r="J108" s="6"/>
    </row>
    <row r="109" ht="34.5" hidden="1" customHeight="1">
      <c r="A109" s="9" t="s">
        <v>189</v>
      </c>
      <c r="B109" s="9" t="s">
        <v>190</v>
      </c>
      <c r="C109" s="19">
        <f t="shared" si="1"/>
        <v>0</v>
      </c>
      <c r="D109" s="6"/>
      <c r="E109" s="6"/>
      <c r="F109" s="6"/>
      <c r="G109" s="6"/>
      <c r="H109" s="6"/>
      <c r="I109" s="6"/>
      <c r="J109" s="6"/>
    </row>
    <row r="110" ht="47.25" hidden="1" customHeight="1">
      <c r="A110" s="9" t="s">
        <v>191</v>
      </c>
      <c r="B110" s="9" t="s">
        <v>192</v>
      </c>
      <c r="C110" s="19">
        <f t="shared" si="1"/>
        <v>0</v>
      </c>
      <c r="D110" s="6"/>
      <c r="E110" s="6"/>
      <c r="F110" s="6"/>
      <c r="G110" s="6"/>
      <c r="H110" s="6"/>
      <c r="I110" s="6"/>
      <c r="J110" s="6"/>
    </row>
    <row r="111" ht="47.25" hidden="1" customHeight="1">
      <c r="A111" s="9" t="s">
        <v>193</v>
      </c>
      <c r="B111" s="9" t="s">
        <v>192</v>
      </c>
      <c r="C111" s="19"/>
      <c r="D111" s="6"/>
      <c r="E111" s="6"/>
      <c r="F111" s="6"/>
      <c r="G111" s="6"/>
      <c r="H111" s="6"/>
      <c r="I111" s="6"/>
      <c r="J111" s="6"/>
    </row>
    <row r="112" ht="17.25" customHeight="1">
      <c r="A112" s="9" t="s">
        <v>194</v>
      </c>
      <c r="B112" s="9" t="s">
        <v>195</v>
      </c>
      <c r="C112" s="19">
        <f>C113+C114</f>
        <v>295.5</v>
      </c>
      <c r="D112" s="6"/>
      <c r="E112" s="6"/>
      <c r="F112" s="6"/>
      <c r="G112" s="6"/>
      <c r="H112" s="6"/>
      <c r="I112" s="6"/>
      <c r="J112" s="6"/>
    </row>
    <row r="113" ht="28.800000000000001" customHeight="1">
      <c r="A113" s="32" t="s">
        <v>196</v>
      </c>
      <c r="B113" s="9" t="s">
        <v>186</v>
      </c>
      <c r="C113" s="19">
        <v>60</v>
      </c>
      <c r="E113" s="35"/>
    </row>
    <row r="114" ht="36" customHeight="1">
      <c r="A114" s="9" t="s">
        <v>197</v>
      </c>
      <c r="B114" s="9" t="s">
        <v>186</v>
      </c>
      <c r="C114" s="19">
        <v>235.5</v>
      </c>
      <c r="D114" s="6"/>
      <c r="E114" s="6"/>
      <c r="F114" s="6"/>
      <c r="G114" s="6"/>
      <c r="H114" s="6"/>
      <c r="I114" s="6"/>
      <c r="J114" s="6"/>
    </row>
    <row r="115" ht="14.25">
      <c r="A115" s="9" t="s">
        <v>198</v>
      </c>
      <c r="B115" s="10" t="s">
        <v>199</v>
      </c>
      <c r="C115" s="11">
        <f t="shared" si="1"/>
        <v>1350</v>
      </c>
      <c r="D115" s="6"/>
      <c r="E115" s="6"/>
      <c r="F115" s="6"/>
      <c r="G115" s="6"/>
      <c r="H115" s="6"/>
      <c r="I115" s="6"/>
      <c r="J115" s="6"/>
    </row>
    <row r="116" ht="28.5">
      <c r="A116" s="9" t="s">
        <v>200</v>
      </c>
      <c r="B116" s="9" t="s">
        <v>201</v>
      </c>
      <c r="C116" s="15">
        <f>C117+C119</f>
        <v>1350</v>
      </c>
      <c r="D116" s="6"/>
      <c r="E116" s="6"/>
      <c r="F116" s="6"/>
      <c r="G116" s="6"/>
      <c r="H116" s="6"/>
      <c r="I116" s="6"/>
      <c r="J116" s="6"/>
    </row>
    <row r="117" ht="71.25">
      <c r="A117" s="9" t="s">
        <v>202</v>
      </c>
      <c r="B117" s="9" t="s">
        <v>203</v>
      </c>
      <c r="C117" s="15">
        <f>C118</f>
        <v>150</v>
      </c>
      <c r="D117" s="6"/>
      <c r="E117" s="6"/>
      <c r="F117" s="6"/>
      <c r="G117" s="6"/>
      <c r="H117" s="6"/>
      <c r="I117" s="6"/>
      <c r="J117" s="6"/>
    </row>
    <row r="118" ht="71.25">
      <c r="A118" s="9" t="s">
        <v>204</v>
      </c>
      <c r="B118" s="9" t="s">
        <v>203</v>
      </c>
      <c r="C118" s="15">
        <v>150</v>
      </c>
      <c r="D118" s="6"/>
      <c r="E118" s="6"/>
      <c r="F118" s="6"/>
      <c r="G118" s="6"/>
      <c r="H118" s="6"/>
      <c r="I118" s="6"/>
      <c r="J118" s="6"/>
    </row>
    <row r="119" ht="28.5">
      <c r="A119" s="9" t="s">
        <v>205</v>
      </c>
      <c r="B119" s="9" t="s">
        <v>201</v>
      </c>
      <c r="C119" s="15">
        <f>C120+C121+C122</f>
        <v>1200</v>
      </c>
      <c r="D119" s="6"/>
      <c r="E119" s="6"/>
      <c r="F119" s="6"/>
      <c r="G119" s="6"/>
      <c r="H119" s="6"/>
      <c r="I119" s="6"/>
      <c r="J119" s="6"/>
    </row>
    <row r="120" ht="28.5">
      <c r="A120" s="9" t="s">
        <v>206</v>
      </c>
      <c r="B120" s="9" t="s">
        <v>201</v>
      </c>
      <c r="C120" s="15">
        <v>100</v>
      </c>
      <c r="D120" s="6"/>
      <c r="E120" s="14"/>
      <c r="F120" s="6"/>
      <c r="G120" s="6"/>
      <c r="H120" s="6"/>
      <c r="I120" s="6"/>
      <c r="J120" s="6"/>
    </row>
    <row r="121" ht="30" customHeight="1">
      <c r="A121" s="9" t="s">
        <v>207</v>
      </c>
      <c r="B121" s="9" t="s">
        <v>201</v>
      </c>
      <c r="C121" s="15">
        <v>300</v>
      </c>
      <c r="D121" s="6"/>
      <c r="E121" s="6"/>
      <c r="F121" s="6"/>
      <c r="G121" s="6"/>
      <c r="H121" s="6"/>
      <c r="I121" s="6"/>
      <c r="J121" s="6"/>
    </row>
    <row r="122" ht="30" customHeight="1">
      <c r="A122" s="9" t="s">
        <v>208</v>
      </c>
      <c r="B122" s="9" t="s">
        <v>201</v>
      </c>
      <c r="C122" s="15">
        <v>800</v>
      </c>
      <c r="D122" s="6"/>
      <c r="E122" s="6"/>
      <c r="F122" s="6"/>
      <c r="G122" s="6"/>
      <c r="H122" s="6"/>
      <c r="I122" s="6"/>
      <c r="J122" s="6"/>
    </row>
    <row r="123" ht="39" customHeight="1">
      <c r="A123" s="46" t="s">
        <v>209</v>
      </c>
      <c r="B123" s="47" t="s">
        <v>210</v>
      </c>
      <c r="C123" s="15">
        <f t="shared" ref="C123:C124" si="2">C124</f>
        <v>-900.10000000000002</v>
      </c>
      <c r="D123" s="6"/>
      <c r="E123" s="6"/>
      <c r="F123" s="6"/>
      <c r="G123" s="6"/>
      <c r="H123" s="6"/>
      <c r="I123" s="6"/>
      <c r="J123" s="6"/>
    </row>
    <row r="124" ht="42" customHeight="1">
      <c r="A124" s="25" t="s">
        <v>211</v>
      </c>
      <c r="B124" s="48" t="s">
        <v>212</v>
      </c>
      <c r="C124" s="15">
        <f t="shared" si="2"/>
        <v>-900.10000000000002</v>
      </c>
      <c r="D124" s="6"/>
      <c r="E124" s="6"/>
      <c r="F124" s="6"/>
      <c r="G124" s="6"/>
      <c r="H124" s="6"/>
      <c r="I124" s="6"/>
      <c r="J124" s="6"/>
    </row>
    <row r="125" ht="38.25" customHeight="1">
      <c r="A125" s="25" t="s">
        <v>213</v>
      </c>
      <c r="B125" s="48" t="s">
        <v>212</v>
      </c>
      <c r="C125" s="15">
        <v>-900.10000000000002</v>
      </c>
      <c r="D125" s="6"/>
      <c r="E125" s="6"/>
      <c r="F125" s="6"/>
      <c r="G125" s="6"/>
      <c r="H125" s="6"/>
      <c r="I125" s="6"/>
      <c r="J125" s="6"/>
    </row>
    <row r="126" ht="14.25">
      <c r="A126" s="9"/>
      <c r="B126" s="10" t="s">
        <v>214</v>
      </c>
      <c r="C126" s="11">
        <f>C44+C11</f>
        <v>695670.94000000006</v>
      </c>
      <c r="D126" s="6"/>
      <c r="E126" s="6"/>
      <c r="F126" s="6"/>
      <c r="G126" s="6"/>
      <c r="H126" s="6"/>
      <c r="I126" s="6"/>
      <c r="J126" s="6"/>
    </row>
    <row r="127" ht="14.25">
      <c r="A127" s="49"/>
      <c r="B127" s="49"/>
      <c r="C127" s="49"/>
      <c r="D127" s="6"/>
      <c r="E127" s="6"/>
      <c r="F127" s="6"/>
      <c r="G127" s="6"/>
      <c r="H127" s="6"/>
      <c r="I127" s="6"/>
      <c r="J127" s="6"/>
    </row>
    <row r="128" ht="29.25" customHeight="1">
      <c r="A128" s="49"/>
      <c r="B128" s="50"/>
      <c r="C128" s="51"/>
      <c r="D128" s="52"/>
      <c r="E128" s="6"/>
      <c r="F128" s="6"/>
      <c r="G128" s="6"/>
      <c r="H128" s="6"/>
      <c r="I128" s="6"/>
      <c r="J128" s="6"/>
    </row>
    <row r="129" ht="15">
      <c r="A129" s="49"/>
      <c r="B129" s="50" t="s">
        <v>215</v>
      </c>
      <c r="C129" s="53"/>
      <c r="D129" s="6"/>
      <c r="E129" s="6"/>
      <c r="F129" s="6"/>
      <c r="G129" s="6"/>
      <c r="H129" s="6"/>
      <c r="I129" s="6"/>
      <c r="J129" s="6"/>
    </row>
    <row r="130" ht="15">
      <c r="A130" s="49"/>
      <c r="B130" s="54"/>
      <c r="C130" s="53"/>
      <c r="D130" s="6"/>
      <c r="E130" s="6"/>
      <c r="F130" s="6"/>
      <c r="G130" s="6"/>
      <c r="H130" s="6"/>
      <c r="I130" s="6"/>
      <c r="J130" s="6"/>
    </row>
    <row r="131" ht="15">
      <c r="A131" s="49"/>
      <c r="B131" s="49"/>
      <c r="C131" s="55"/>
      <c r="D131" s="6"/>
      <c r="E131" s="6"/>
      <c r="F131" s="6"/>
      <c r="G131" s="6"/>
      <c r="H131" s="6"/>
      <c r="I131" s="6"/>
      <c r="J131" s="6"/>
    </row>
    <row r="132" ht="15">
      <c r="A132" s="49"/>
      <c r="B132" s="49"/>
      <c r="C132" s="55"/>
      <c r="D132" s="6"/>
      <c r="E132" s="6"/>
      <c r="F132" s="6"/>
      <c r="G132" s="6"/>
      <c r="H132" s="6"/>
      <c r="I132" s="6"/>
      <c r="J132" s="6"/>
    </row>
    <row r="133" ht="15">
      <c r="A133" s="49"/>
      <c r="B133" s="49"/>
      <c r="C133" s="55"/>
      <c r="D133" s="6"/>
      <c r="E133" s="6"/>
      <c r="F133" s="6"/>
      <c r="G133" s="6"/>
      <c r="H133" s="6"/>
      <c r="I133" s="6"/>
      <c r="J133" s="6"/>
    </row>
    <row r="134" ht="15">
      <c r="A134" s="49"/>
      <c r="B134" s="49"/>
      <c r="C134" s="55"/>
      <c r="D134" s="6"/>
      <c r="E134" s="6"/>
      <c r="F134" s="6"/>
      <c r="G134" s="6"/>
      <c r="H134" s="6"/>
      <c r="I134" s="6"/>
      <c r="J134" s="6"/>
    </row>
    <row r="135" ht="15">
      <c r="A135" s="49"/>
      <c r="B135" s="49"/>
      <c r="C135" s="55"/>
      <c r="D135" s="6"/>
      <c r="E135" s="6"/>
      <c r="F135" s="6"/>
      <c r="G135" s="6"/>
      <c r="H135" s="6"/>
      <c r="I135" s="6"/>
      <c r="J135" s="6"/>
    </row>
    <row r="136" ht="15">
      <c r="A136" s="49"/>
      <c r="B136" s="54"/>
      <c r="C136" s="56"/>
      <c r="D136" s="57"/>
      <c r="E136" s="57"/>
      <c r="F136" s="57"/>
      <c r="G136" s="57"/>
      <c r="H136" s="6"/>
      <c r="I136" s="6"/>
      <c r="J136" s="6"/>
    </row>
    <row r="137" ht="15">
      <c r="A137" s="49"/>
      <c r="B137" s="54"/>
      <c r="C137" s="53"/>
      <c r="D137" s="57"/>
      <c r="E137" s="57"/>
      <c r="F137" s="57"/>
      <c r="G137" s="57"/>
      <c r="H137" s="6"/>
      <c r="I137" s="6"/>
      <c r="J137" s="6"/>
    </row>
    <row r="138" ht="15">
      <c r="A138" s="49"/>
      <c r="B138" s="54"/>
      <c r="C138" s="53"/>
      <c r="D138" s="1"/>
      <c r="E138" s="6"/>
      <c r="F138" s="6"/>
      <c r="G138" s="6"/>
      <c r="H138" s="6"/>
      <c r="I138" s="6"/>
      <c r="J138" s="6"/>
    </row>
    <row r="139" ht="15">
      <c r="A139" s="49"/>
      <c r="B139" s="54"/>
      <c r="C139" s="55"/>
      <c r="D139" s="6"/>
      <c r="E139" s="6"/>
      <c r="F139" s="6"/>
      <c r="G139" s="6"/>
      <c r="H139" s="6"/>
      <c r="I139" s="6"/>
      <c r="J139" s="6"/>
    </row>
    <row r="140" ht="15">
      <c r="A140" s="49"/>
      <c r="B140" s="54"/>
      <c r="C140" s="55"/>
      <c r="D140" s="14"/>
      <c r="E140" s="14"/>
      <c r="F140" s="14"/>
      <c r="G140" s="6"/>
      <c r="H140" s="6"/>
      <c r="I140" s="6"/>
      <c r="J140" s="6"/>
    </row>
    <row r="141" ht="15">
      <c r="A141" s="49"/>
      <c r="B141" s="54"/>
      <c r="C141" s="55"/>
      <c r="D141" s="1"/>
      <c r="E141" s="6"/>
      <c r="F141" s="6"/>
      <c r="G141" s="6"/>
      <c r="H141" s="6"/>
      <c r="I141" s="6"/>
      <c r="J141" s="6"/>
    </row>
    <row r="142" ht="15">
      <c r="A142" s="49"/>
      <c r="B142" s="49"/>
      <c r="C142" s="49"/>
      <c r="D142" s="6"/>
      <c r="E142" s="6"/>
      <c r="F142" s="6"/>
      <c r="G142" s="6"/>
      <c r="H142" s="6"/>
      <c r="I142" s="6"/>
      <c r="J142" s="6"/>
    </row>
    <row r="143" ht="15" hidden="1">
      <c r="A143" s="49"/>
      <c r="B143" s="54" t="s">
        <v>216</v>
      </c>
      <c r="C143" s="58" t="s">
        <v>217</v>
      </c>
      <c r="D143" s="6"/>
      <c r="E143" s="6"/>
      <c r="F143" s="6"/>
      <c r="G143" s="6"/>
      <c r="H143" s="6"/>
      <c r="I143" s="6"/>
      <c r="J143" s="6"/>
    </row>
    <row r="144" ht="15" hidden="1">
      <c r="A144" s="49"/>
      <c r="B144" s="9" t="s">
        <v>218</v>
      </c>
      <c r="C144" s="15"/>
      <c r="D144" s="6"/>
      <c r="E144" s="6"/>
      <c r="F144" s="6"/>
      <c r="G144" s="6"/>
      <c r="H144" s="6"/>
      <c r="I144" s="6"/>
      <c r="J144" s="6"/>
    </row>
    <row r="145" ht="15" hidden="1">
      <c r="A145" s="49"/>
      <c r="B145" s="9" t="s">
        <v>219</v>
      </c>
      <c r="C145" s="15"/>
      <c r="D145" s="6"/>
      <c r="E145" s="6"/>
      <c r="F145" s="6"/>
      <c r="G145" s="6"/>
      <c r="H145" s="6"/>
      <c r="I145" s="6"/>
      <c r="J145" s="6"/>
    </row>
    <row r="146" ht="13.5" hidden="1" customHeight="1">
      <c r="A146" s="49"/>
      <c r="B146" s="9" t="s">
        <v>220</v>
      </c>
      <c r="C146" s="15"/>
      <c r="D146" s="6"/>
      <c r="E146" s="6"/>
      <c r="F146" s="6"/>
      <c r="G146" s="6"/>
      <c r="H146" s="6"/>
      <c r="I146" s="6"/>
      <c r="J146" s="6"/>
    </row>
    <row r="147" ht="60" hidden="1">
      <c r="A147" s="49"/>
      <c r="B147" s="9" t="s">
        <v>221</v>
      </c>
      <c r="C147" s="15"/>
      <c r="D147" s="6"/>
      <c r="E147" s="6"/>
      <c r="F147" s="6"/>
      <c r="G147" s="6"/>
      <c r="H147" s="6"/>
      <c r="I147" s="6"/>
      <c r="J147" s="6"/>
    </row>
    <row r="148" ht="30" hidden="1">
      <c r="A148" s="49"/>
      <c r="B148" s="9" t="s">
        <v>222</v>
      </c>
      <c r="C148" s="15"/>
      <c r="D148" s="6"/>
      <c r="E148" s="6"/>
      <c r="F148" s="6"/>
      <c r="G148" s="6"/>
      <c r="H148" s="6"/>
      <c r="I148" s="6"/>
      <c r="J148" s="6"/>
    </row>
    <row r="149" ht="30" hidden="1">
      <c r="A149" s="49"/>
      <c r="B149" s="9" t="s">
        <v>223</v>
      </c>
      <c r="C149" s="15"/>
      <c r="D149" s="6"/>
      <c r="E149" s="6"/>
      <c r="F149" s="6"/>
      <c r="G149" s="6"/>
      <c r="H149" s="6"/>
      <c r="I149" s="6"/>
      <c r="J149" s="6"/>
    </row>
    <row r="150" ht="15" hidden="1">
      <c r="A150" s="49"/>
      <c r="B150" s="10" t="s">
        <v>224</v>
      </c>
      <c r="C150" s="59">
        <f>SUM(C144:C149)</f>
        <v>0</v>
      </c>
      <c r="D150" s="6"/>
      <c r="E150" s="6"/>
      <c r="F150" s="6"/>
      <c r="G150" s="6"/>
      <c r="H150" s="6"/>
      <c r="I150" s="6"/>
      <c r="J150" s="6"/>
    </row>
    <row r="151" ht="15" hidden="1">
      <c r="A151" s="49"/>
      <c r="B151" s="60" t="s">
        <v>225</v>
      </c>
      <c r="C151" s="61">
        <f>C99-C150</f>
        <v>66.5</v>
      </c>
      <c r="D151" s="6"/>
      <c r="E151" s="6"/>
      <c r="F151" s="6"/>
      <c r="G151" s="6"/>
      <c r="H151" s="6"/>
      <c r="I151" s="6"/>
      <c r="J151" s="6"/>
    </row>
    <row r="152" ht="15" hidden="1">
      <c r="A152" s="49"/>
      <c r="B152" s="49"/>
      <c r="C152" s="49"/>
      <c r="D152" s="6"/>
      <c r="E152" s="6"/>
      <c r="F152" s="6"/>
      <c r="G152" s="6"/>
      <c r="H152" s="6"/>
      <c r="I152" s="6"/>
      <c r="J152" s="6"/>
    </row>
    <row r="153" ht="12.75" hidden="1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ht="12.75" hidden="1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ht="12.75" hidden="1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ht="12.75" hidden="1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ht="12.75" hidden="1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ht="12.75" hidden="1">
      <c r="A158" s="6"/>
      <c r="B158" s="6"/>
      <c r="C158" s="6"/>
      <c r="D158" s="6"/>
      <c r="E158" s="6"/>
      <c r="F158" s="6" t="s">
        <v>226</v>
      </c>
      <c r="G158" s="6"/>
      <c r="H158" s="6"/>
      <c r="I158" s="6"/>
      <c r="J158" s="6"/>
    </row>
    <row r="159" ht="12.75" hidden="1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ht="12.75" hidden="1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ht="12.75" hidden="1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ht="12.75" hidden="1">
      <c r="C162" s="6"/>
      <c r="D162" s="6"/>
      <c r="E162" s="6"/>
      <c r="F162" s="6"/>
      <c r="G162" s="6"/>
      <c r="H162" s="6"/>
      <c r="I162" s="6"/>
      <c r="J162" s="6"/>
    </row>
    <row r="163" ht="12.75" hidden="1">
      <c r="C163" s="6"/>
      <c r="D163" s="6"/>
      <c r="E163" s="6"/>
      <c r="F163" s="6"/>
      <c r="G163" s="6"/>
      <c r="H163" s="6"/>
      <c r="I163" s="6"/>
      <c r="J163" s="6"/>
    </row>
    <row r="164" ht="12.75" hidden="1">
      <c r="C164" s="6"/>
      <c r="D164" s="6"/>
      <c r="E164" s="6"/>
      <c r="F164" s="6"/>
      <c r="G164" s="6"/>
      <c r="H164" s="6"/>
      <c r="I164" s="6"/>
      <c r="J164" s="6"/>
    </row>
    <row r="165" ht="12.75" hidden="1">
      <c r="C165" s="6"/>
      <c r="D165" s="6"/>
      <c r="E165" s="6"/>
      <c r="F165" s="6"/>
      <c r="G165" s="6"/>
      <c r="H165" s="6"/>
      <c r="I165" s="6"/>
      <c r="J165" s="6"/>
    </row>
    <row r="166" ht="12.75" hidden="1">
      <c r="C166" s="6"/>
      <c r="D166" s="6"/>
      <c r="E166" s="6"/>
      <c r="F166" s="6"/>
      <c r="G166" s="6"/>
      <c r="H166" s="6"/>
      <c r="I166" s="6"/>
      <c r="J166" s="6"/>
    </row>
    <row r="167" ht="12.75" hidden="1">
      <c r="C167" s="6"/>
      <c r="D167" s="6"/>
      <c r="E167" s="6"/>
      <c r="F167" s="6"/>
      <c r="G167" s="6"/>
      <c r="H167" s="6"/>
      <c r="I167" s="6"/>
      <c r="J167" s="6"/>
    </row>
    <row r="168" ht="12.75" hidden="1">
      <c r="C168" s="6"/>
      <c r="D168" s="6"/>
      <c r="E168" s="6"/>
      <c r="F168" s="6"/>
      <c r="G168" s="6"/>
      <c r="H168" s="6"/>
      <c r="I168" s="6"/>
      <c r="J168" s="6"/>
    </row>
    <row r="169" ht="12.75" hidden="1">
      <c r="C169" s="6"/>
      <c r="D169" s="6"/>
      <c r="E169" s="6"/>
      <c r="F169" s="6"/>
      <c r="G169" s="6"/>
      <c r="H169" s="6"/>
      <c r="I169" s="6"/>
      <c r="J169" s="6"/>
    </row>
    <row r="170" ht="12.75">
      <c r="C170" s="6"/>
      <c r="D170" s="6"/>
      <c r="E170" s="6"/>
      <c r="F170" s="6"/>
      <c r="G170" s="6"/>
      <c r="H170" s="6"/>
      <c r="I170" s="6"/>
      <c r="J170" s="6"/>
    </row>
    <row r="171" ht="12.75">
      <c r="C171" s="6"/>
      <c r="D171" s="6"/>
      <c r="E171" s="6"/>
      <c r="F171" s="6"/>
      <c r="G171" s="6"/>
      <c r="H171" s="6"/>
      <c r="I171" s="6"/>
      <c r="J171" s="6"/>
    </row>
    <row r="172" ht="12.75">
      <c r="C172" s="6"/>
      <c r="D172" s="6"/>
      <c r="E172" s="6"/>
      <c r="F172" s="6"/>
      <c r="G172" s="6"/>
      <c r="H172" s="6"/>
      <c r="I172" s="6"/>
      <c r="J172" s="6"/>
    </row>
    <row r="173" ht="12.75">
      <c r="C173" s="6"/>
      <c r="D173" s="6"/>
      <c r="E173" s="6"/>
      <c r="F173" s="6"/>
      <c r="G173" s="6"/>
      <c r="H173" s="6"/>
      <c r="I173" s="6"/>
      <c r="J173" s="6"/>
    </row>
    <row r="174" ht="12.75">
      <c r="C174" s="6"/>
      <c r="D174" s="6"/>
      <c r="E174" s="6"/>
      <c r="F174" s="6"/>
      <c r="G174" s="6"/>
      <c r="H174" s="6"/>
      <c r="I174" s="6"/>
      <c r="J174" s="6"/>
    </row>
    <row r="175" ht="12.75">
      <c r="C175" s="6"/>
      <c r="D175" s="6"/>
      <c r="E175" s="6"/>
      <c r="F175" s="6"/>
      <c r="G175" s="6"/>
      <c r="H175" s="6"/>
      <c r="I175" s="6"/>
      <c r="J175" s="6"/>
    </row>
    <row r="176" ht="12.75">
      <c r="C176" s="6"/>
      <c r="D176" s="6"/>
      <c r="E176" s="6"/>
      <c r="F176" s="6"/>
      <c r="G176" s="6"/>
      <c r="H176" s="6"/>
      <c r="I176" s="6"/>
      <c r="J176" s="6"/>
    </row>
    <row r="177" ht="12.75">
      <c r="C177" s="6"/>
      <c r="D177" s="6"/>
      <c r="E177" s="6"/>
      <c r="F177" s="6"/>
      <c r="G177" s="6"/>
      <c r="H177" s="6"/>
      <c r="I177" s="6"/>
      <c r="J177" s="6"/>
    </row>
    <row r="178" ht="12.75">
      <c r="C178" s="6"/>
      <c r="D178" s="6"/>
      <c r="E178" s="6"/>
      <c r="F178" s="6"/>
      <c r="G178" s="6"/>
      <c r="H178" s="6"/>
      <c r="I178" s="6"/>
      <c r="J178" s="6"/>
    </row>
    <row r="179" ht="12.75">
      <c r="C179" s="6"/>
      <c r="D179" s="6"/>
      <c r="E179" s="6"/>
      <c r="F179" s="6"/>
      <c r="G179" s="6"/>
      <c r="H179" s="6"/>
      <c r="I179" s="6"/>
      <c r="J179" s="6"/>
    </row>
    <row r="180" ht="12.75">
      <c r="C180" s="6"/>
      <c r="D180" s="6"/>
      <c r="E180" s="6"/>
      <c r="F180" s="6"/>
      <c r="G180" s="6"/>
      <c r="H180" s="6"/>
      <c r="I180" s="6"/>
      <c r="J180" s="6"/>
    </row>
    <row r="181" ht="12.75">
      <c r="C181" s="6"/>
      <c r="D181" s="6"/>
      <c r="E181" s="6"/>
      <c r="F181" s="6"/>
      <c r="G181" s="6"/>
      <c r="H181" s="6"/>
      <c r="I181" s="6"/>
      <c r="J181" s="6"/>
    </row>
    <row r="182" ht="12.75">
      <c r="C182" s="6"/>
      <c r="D182" s="6"/>
      <c r="E182" s="6"/>
      <c r="F182" s="6"/>
      <c r="G182" s="6"/>
      <c r="H182" s="6"/>
      <c r="I182" s="6"/>
      <c r="J182" s="6"/>
    </row>
    <row r="183" ht="12.75">
      <c r="C183" s="6"/>
      <c r="D183" s="6"/>
      <c r="E183" s="6"/>
      <c r="F183" s="6"/>
      <c r="G183" s="6"/>
      <c r="H183" s="6"/>
      <c r="I183" s="6"/>
      <c r="J183" s="6"/>
    </row>
    <row r="184" ht="12.75">
      <c r="C184" s="6"/>
      <c r="D184" s="6"/>
      <c r="E184" s="6"/>
      <c r="F184" s="6"/>
      <c r="G184" s="6"/>
      <c r="H184" s="6"/>
      <c r="I184" s="6"/>
      <c r="J184" s="6"/>
    </row>
    <row r="185" ht="12.75">
      <c r="C185" s="6"/>
      <c r="D185" s="6"/>
      <c r="E185" s="6"/>
      <c r="F185" s="6"/>
      <c r="G185" s="6"/>
      <c r="H185" s="6"/>
      <c r="I185" s="6"/>
      <c r="J185" s="6"/>
    </row>
    <row r="186" ht="12.75">
      <c r="C186" s="6"/>
      <c r="D186" s="6"/>
      <c r="E186" s="6"/>
      <c r="F186" s="6"/>
      <c r="G186" s="6"/>
      <c r="H186" s="6"/>
      <c r="I186" s="6"/>
      <c r="J186" s="6"/>
    </row>
    <row r="187" ht="12.75">
      <c r="C187" s="6"/>
      <c r="D187" s="6"/>
      <c r="E187" s="6"/>
      <c r="F187" s="6"/>
      <c r="G187" s="6"/>
      <c r="H187" s="6"/>
      <c r="I187" s="6"/>
      <c r="J187" s="6"/>
    </row>
    <row r="188" ht="12.75">
      <c r="C188" s="6"/>
      <c r="D188" s="6"/>
      <c r="E188" s="6"/>
      <c r="F188" s="6"/>
      <c r="G188" s="6"/>
      <c r="H188" s="6"/>
      <c r="I188" s="6"/>
      <c r="J188" s="6"/>
    </row>
    <row r="189" ht="12.75">
      <c r="C189" s="6"/>
      <c r="D189" s="6"/>
      <c r="E189" s="6"/>
      <c r="F189" s="6"/>
      <c r="G189" s="6"/>
      <c r="H189" s="6"/>
      <c r="I189" s="6"/>
      <c r="J189" s="6"/>
    </row>
    <row r="190" ht="12.75">
      <c r="C190" s="6"/>
      <c r="D190" s="6"/>
      <c r="E190" s="6"/>
      <c r="F190" s="6"/>
      <c r="G190" s="6"/>
      <c r="H190" s="6"/>
      <c r="I190" s="6"/>
      <c r="J190" s="6"/>
    </row>
    <row r="191" ht="12.75">
      <c r="C191" s="6"/>
      <c r="D191" s="6"/>
      <c r="E191" s="6"/>
      <c r="F191" s="6"/>
      <c r="G191" s="6"/>
      <c r="H191" s="6"/>
      <c r="I191" s="6"/>
      <c r="J191" s="6"/>
    </row>
    <row r="192" ht="12.75">
      <c r="C192" s="6"/>
      <c r="D192" s="6"/>
      <c r="E192" s="6"/>
      <c r="F192" s="6"/>
      <c r="G192" s="6"/>
      <c r="H192" s="6"/>
      <c r="I192" s="6"/>
      <c r="J192" s="6"/>
    </row>
    <row r="193" ht="12.75">
      <c r="C193" s="6"/>
      <c r="D193" s="6"/>
      <c r="E193" s="6"/>
      <c r="F193" s="6"/>
      <c r="G193" s="6"/>
      <c r="H193" s="6"/>
      <c r="I193" s="6"/>
      <c r="J193" s="6"/>
    </row>
    <row r="194" ht="12.75">
      <c r="C194" s="6"/>
      <c r="D194" s="6"/>
      <c r="E194" s="6"/>
      <c r="F194" s="6"/>
      <c r="G194" s="6"/>
      <c r="H194" s="6"/>
      <c r="I194" s="6"/>
      <c r="J194" s="6"/>
    </row>
    <row r="195" ht="12.75">
      <c r="C195" s="6"/>
      <c r="D195" s="6"/>
      <c r="E195" s="6"/>
      <c r="F195" s="6"/>
      <c r="G195" s="6"/>
      <c r="H195" s="6"/>
      <c r="I195" s="6"/>
      <c r="J195" s="6"/>
    </row>
    <row r="196" ht="12.75">
      <c r="C196" s="6"/>
      <c r="D196" s="6"/>
      <c r="E196" s="6"/>
      <c r="F196" s="6"/>
      <c r="G196" s="6"/>
      <c r="H196" s="6"/>
      <c r="I196" s="6"/>
      <c r="J196" s="6"/>
    </row>
    <row r="197" ht="12.75">
      <c r="C197" s="6"/>
      <c r="D197" s="6"/>
      <c r="E197" s="6"/>
      <c r="F197" s="6"/>
      <c r="G197" s="6"/>
      <c r="H197" s="6"/>
      <c r="I197" s="6"/>
      <c r="J197" s="6"/>
    </row>
    <row r="198" ht="12.75">
      <c r="C198" s="6"/>
      <c r="D198" s="6"/>
      <c r="E198" s="6"/>
      <c r="F198" s="6"/>
      <c r="G198" s="6"/>
      <c r="H198" s="6"/>
      <c r="I198" s="6"/>
      <c r="J198" s="6"/>
    </row>
    <row r="199" ht="12.75">
      <c r="C199" s="6"/>
      <c r="D199" s="6"/>
      <c r="E199" s="6"/>
      <c r="F199" s="6"/>
      <c r="G199" s="6"/>
      <c r="H199" s="6"/>
      <c r="I199" s="6"/>
      <c r="J199" s="6"/>
    </row>
    <row r="200" ht="12.75">
      <c r="C200" s="6"/>
      <c r="D200" s="6"/>
      <c r="E200" s="6"/>
      <c r="F200" s="6"/>
      <c r="G200" s="6"/>
      <c r="H200" s="6"/>
      <c r="I200" s="6"/>
      <c r="J200" s="6"/>
    </row>
    <row r="201" ht="12.75">
      <c r="C201" s="6"/>
      <c r="D201" s="6"/>
      <c r="E201" s="6"/>
      <c r="F201" s="6"/>
      <c r="G201" s="6"/>
      <c r="H201" s="6"/>
      <c r="I201" s="6"/>
      <c r="J201" s="6"/>
    </row>
    <row r="202" ht="12.75">
      <c r="C202" s="6"/>
      <c r="D202" s="6"/>
      <c r="E202" s="6"/>
      <c r="F202" s="6"/>
      <c r="G202" s="6"/>
      <c r="H202" s="6"/>
      <c r="I202" s="6"/>
      <c r="J202" s="6"/>
    </row>
    <row r="203" ht="12.75">
      <c r="C203" s="6"/>
      <c r="D203" s="6"/>
      <c r="E203" s="6"/>
      <c r="F203" s="6"/>
      <c r="G203" s="6"/>
      <c r="H203" s="6"/>
      <c r="I203" s="6"/>
      <c r="J203" s="6"/>
    </row>
    <row r="204" ht="12.75">
      <c r="C204" s="6"/>
      <c r="D204" s="6"/>
      <c r="E204" s="6"/>
      <c r="F204" s="6"/>
      <c r="G204" s="6"/>
      <c r="H204" s="6"/>
      <c r="I204" s="6"/>
      <c r="J204" s="6"/>
    </row>
    <row r="205" ht="12.75">
      <c r="C205" s="6"/>
      <c r="D205" s="6"/>
      <c r="E205" s="6"/>
      <c r="F205" s="6"/>
      <c r="G205" s="6"/>
      <c r="H205" s="6"/>
      <c r="I205" s="6"/>
      <c r="J205" s="6"/>
    </row>
    <row r="206" ht="12.75">
      <c r="C206" s="6"/>
      <c r="D206" s="6"/>
      <c r="E206" s="6"/>
      <c r="F206" s="6"/>
      <c r="G206" s="6"/>
      <c r="H206" s="6"/>
      <c r="I206" s="6"/>
      <c r="J206" s="6"/>
    </row>
    <row r="207" ht="12.75">
      <c r="C207" s="6"/>
      <c r="D207" s="6"/>
      <c r="E207" s="6"/>
      <c r="F207" s="6"/>
      <c r="G207" s="6"/>
      <c r="H207" s="6"/>
      <c r="I207" s="6"/>
      <c r="J207" s="6"/>
    </row>
    <row r="208" ht="12.75">
      <c r="C208" s="6"/>
      <c r="D208" s="6"/>
      <c r="E208" s="6"/>
      <c r="F208" s="6"/>
      <c r="G208" s="6"/>
      <c r="H208" s="6"/>
      <c r="I208" s="6"/>
      <c r="J208" s="6"/>
    </row>
    <row r="209" ht="12.75">
      <c r="C209" s="6"/>
      <c r="D209" s="6"/>
      <c r="E209" s="6"/>
      <c r="F209" s="6"/>
      <c r="G209" s="6"/>
      <c r="H209" s="6"/>
      <c r="I209" s="6"/>
      <c r="J209" s="6"/>
    </row>
    <row r="210" ht="12.75">
      <c r="C210" s="6"/>
      <c r="D210" s="6"/>
      <c r="E210" s="6"/>
      <c r="F210" s="6"/>
      <c r="G210" s="6"/>
      <c r="H210" s="6"/>
      <c r="I210" s="6"/>
      <c r="J210" s="6"/>
    </row>
    <row r="211" ht="12.75">
      <c r="C211" s="6"/>
      <c r="D211" s="6"/>
      <c r="E211" s="6"/>
      <c r="F211" s="6"/>
      <c r="G211" s="6"/>
      <c r="H211" s="6"/>
      <c r="I211" s="6"/>
      <c r="J211" s="6"/>
    </row>
    <row r="212" ht="12.75">
      <c r="C212" s="6"/>
      <c r="D212" s="6"/>
      <c r="E212" s="6"/>
      <c r="F212" s="6"/>
      <c r="G212" s="6"/>
      <c r="H212" s="6"/>
      <c r="I212" s="6"/>
      <c r="J212" s="6"/>
    </row>
    <row r="213" ht="12.75">
      <c r="C213" s="6"/>
      <c r="D213" s="6"/>
      <c r="E213" s="6"/>
      <c r="F213" s="6"/>
      <c r="G213" s="6"/>
      <c r="H213" s="6"/>
      <c r="I213" s="6"/>
      <c r="J213" s="6"/>
    </row>
    <row r="214" ht="12.75">
      <c r="C214" s="6"/>
      <c r="D214" s="6"/>
      <c r="E214" s="6"/>
      <c r="F214" s="6"/>
      <c r="G214" s="6"/>
      <c r="H214" s="6"/>
      <c r="I214" s="6"/>
      <c r="J214" s="6"/>
    </row>
    <row r="215" ht="12.75">
      <c r="C215" s="6"/>
      <c r="D215" s="6"/>
      <c r="E215" s="6"/>
      <c r="F215" s="6"/>
      <c r="G215" s="6"/>
      <c r="H215" s="6"/>
      <c r="I215" s="6"/>
      <c r="J215" s="6"/>
    </row>
    <row r="216" ht="12.75">
      <c r="C216" s="6"/>
      <c r="D216" s="6"/>
      <c r="E216" s="6"/>
      <c r="F216" s="6"/>
      <c r="G216" s="6"/>
      <c r="H216" s="6"/>
      <c r="I216" s="6"/>
      <c r="J216" s="6"/>
    </row>
    <row r="217" ht="12.75">
      <c r="C217" s="6"/>
      <c r="D217" s="6"/>
      <c r="E217" s="6"/>
      <c r="F217" s="6"/>
      <c r="G217" s="6"/>
      <c r="H217" s="6"/>
      <c r="I217" s="6"/>
      <c r="J217" s="6"/>
    </row>
    <row r="218" ht="12.75">
      <c r="C218" s="6"/>
      <c r="D218" s="6"/>
      <c r="E218" s="6"/>
      <c r="F218" s="6"/>
      <c r="G218" s="6"/>
      <c r="H218" s="6"/>
      <c r="I218" s="6"/>
      <c r="J218" s="6"/>
    </row>
    <row r="219" ht="12.75">
      <c r="C219" s="6"/>
      <c r="D219" s="6"/>
      <c r="E219" s="6"/>
      <c r="F219" s="6"/>
      <c r="G219" s="6"/>
      <c r="H219" s="6"/>
      <c r="I219" s="6"/>
      <c r="J219" s="6"/>
    </row>
    <row r="220" ht="12.75">
      <c r="C220" s="6"/>
      <c r="D220" s="6"/>
      <c r="E220" s="6"/>
      <c r="F220" s="6"/>
      <c r="G220" s="6"/>
      <c r="H220" s="6"/>
      <c r="I220" s="6"/>
      <c r="J220" s="6"/>
    </row>
    <row r="221" ht="12.75">
      <c r="C221" s="6"/>
      <c r="D221" s="6"/>
      <c r="E221" s="6"/>
      <c r="F221" s="6"/>
      <c r="G221" s="6"/>
      <c r="H221" s="6"/>
      <c r="I221" s="6"/>
      <c r="J221" s="6"/>
    </row>
    <row r="222" ht="12.75">
      <c r="C222" s="6"/>
      <c r="D222" s="6"/>
      <c r="E222" s="6"/>
      <c r="F222" s="6"/>
      <c r="G222" s="6"/>
      <c r="H222" s="6"/>
      <c r="I222" s="6"/>
      <c r="J222" s="6"/>
    </row>
    <row r="223" ht="12.75">
      <c r="C223" s="6"/>
      <c r="D223" s="6"/>
      <c r="E223" s="6"/>
      <c r="F223" s="6"/>
      <c r="G223" s="6"/>
      <c r="H223" s="6"/>
      <c r="I223" s="6"/>
      <c r="J223" s="6"/>
    </row>
    <row r="224" ht="12.75">
      <c r="C224" s="6"/>
      <c r="D224" s="6"/>
      <c r="E224" s="6"/>
      <c r="F224" s="6"/>
      <c r="G224" s="6"/>
      <c r="H224" s="6"/>
      <c r="I224" s="6"/>
      <c r="J224" s="6"/>
    </row>
    <row r="225" ht="12.75">
      <c r="C225" s="6"/>
      <c r="D225" s="6"/>
      <c r="E225" s="6"/>
      <c r="F225" s="6"/>
      <c r="G225" s="6"/>
      <c r="H225" s="6"/>
      <c r="I225" s="6"/>
      <c r="J225" s="6"/>
    </row>
    <row r="226" ht="12.75">
      <c r="C226" s="6"/>
      <c r="D226" s="6"/>
      <c r="E226" s="6"/>
      <c r="F226" s="6"/>
      <c r="G226" s="6"/>
      <c r="H226" s="6"/>
      <c r="I226" s="6"/>
      <c r="J226" s="6"/>
    </row>
    <row r="227" ht="12.75">
      <c r="C227" s="6"/>
      <c r="D227" s="6"/>
      <c r="E227" s="6"/>
      <c r="F227" s="6"/>
      <c r="G227" s="6"/>
      <c r="H227" s="6"/>
      <c r="I227" s="6"/>
      <c r="J227" s="6"/>
    </row>
    <row r="228" ht="12.75">
      <c r="C228" s="6"/>
      <c r="D228" s="6"/>
      <c r="E228" s="6"/>
      <c r="F228" s="6"/>
      <c r="G228" s="6"/>
      <c r="H228" s="6"/>
      <c r="I228" s="6"/>
      <c r="J228" s="6"/>
    </row>
    <row r="229" ht="12.75">
      <c r="C229" s="6"/>
      <c r="D229" s="6"/>
      <c r="E229" s="6"/>
      <c r="F229" s="6"/>
      <c r="G229" s="6"/>
      <c r="H229" s="6"/>
      <c r="I229" s="6"/>
      <c r="J229" s="6"/>
    </row>
    <row r="230" ht="12.75">
      <c r="C230" s="6"/>
      <c r="D230" s="6"/>
      <c r="E230" s="6"/>
      <c r="F230" s="6"/>
      <c r="G230" s="6"/>
      <c r="H230" s="6"/>
      <c r="I230" s="6"/>
      <c r="J230" s="6"/>
    </row>
    <row r="231" ht="12.75">
      <c r="C231" s="6"/>
      <c r="D231" s="6"/>
      <c r="E231" s="6"/>
      <c r="F231" s="6"/>
      <c r="G231" s="6"/>
      <c r="H231" s="6"/>
      <c r="I231" s="6"/>
      <c r="J231" s="6"/>
    </row>
    <row r="232" ht="12.75">
      <c r="C232" s="6"/>
      <c r="D232" s="6"/>
      <c r="E232" s="6"/>
      <c r="F232" s="6"/>
      <c r="G232" s="6"/>
      <c r="H232" s="6"/>
      <c r="I232" s="6"/>
      <c r="J232" s="6"/>
    </row>
    <row r="233" ht="12.75">
      <c r="C233" s="6"/>
      <c r="D233" s="6"/>
      <c r="E233" s="6"/>
      <c r="F233" s="6"/>
      <c r="G233" s="6"/>
      <c r="H233" s="6"/>
      <c r="I233" s="6"/>
      <c r="J233" s="6"/>
    </row>
    <row r="234" ht="12.75">
      <c r="C234" s="6"/>
      <c r="D234" s="6"/>
      <c r="E234" s="6"/>
      <c r="F234" s="6"/>
      <c r="G234" s="6"/>
      <c r="H234" s="6"/>
      <c r="I234" s="6"/>
      <c r="J234" s="6"/>
    </row>
    <row r="235" ht="12.75">
      <c r="C235" s="6"/>
      <c r="D235" s="6"/>
      <c r="E235" s="6"/>
      <c r="F235" s="6"/>
      <c r="G235" s="6"/>
      <c r="H235" s="6"/>
      <c r="I235" s="6"/>
      <c r="J235" s="6"/>
    </row>
    <row r="236" ht="12.75">
      <c r="C236" s="6"/>
      <c r="D236" s="6"/>
      <c r="E236" s="6"/>
      <c r="F236" s="6"/>
      <c r="G236" s="6"/>
      <c r="H236" s="6"/>
      <c r="I236" s="6"/>
      <c r="J236" s="6"/>
    </row>
    <row r="237" ht="12.75">
      <c r="C237" s="6"/>
      <c r="D237" s="6"/>
      <c r="E237" s="6"/>
      <c r="F237" s="6"/>
      <c r="G237" s="6"/>
      <c r="H237" s="6"/>
      <c r="I237" s="6"/>
      <c r="J237" s="6"/>
    </row>
    <row r="238" ht="12.75">
      <c r="C238" s="6"/>
      <c r="D238" s="6"/>
      <c r="E238" s="6"/>
      <c r="F238" s="6"/>
      <c r="G238" s="6"/>
      <c r="H238" s="6"/>
      <c r="I238" s="6"/>
      <c r="J238" s="6"/>
    </row>
    <row r="239" ht="12.75">
      <c r="C239" s="6"/>
      <c r="D239" s="6"/>
      <c r="E239" s="6"/>
      <c r="F239" s="6"/>
      <c r="G239" s="6"/>
      <c r="H239" s="6"/>
      <c r="I239" s="6"/>
      <c r="J239" s="6"/>
    </row>
    <row r="240" ht="12.75">
      <c r="C240" s="6"/>
      <c r="D240" s="6"/>
      <c r="E240" s="6"/>
      <c r="F240" s="6"/>
      <c r="G240" s="6"/>
      <c r="H240" s="6"/>
      <c r="I240" s="6"/>
      <c r="J240" s="6"/>
    </row>
    <row r="241" ht="12.75">
      <c r="C241" s="6"/>
      <c r="D241" s="6"/>
      <c r="E241" s="6"/>
      <c r="F241" s="6"/>
      <c r="G241" s="6"/>
      <c r="H241" s="6"/>
      <c r="I241" s="6"/>
      <c r="J241" s="6"/>
    </row>
    <row r="242" ht="12.75">
      <c r="C242" s="6"/>
      <c r="D242" s="6"/>
      <c r="E242" s="6"/>
      <c r="F242" s="6"/>
      <c r="G242" s="6"/>
      <c r="H242" s="6"/>
      <c r="I242" s="6"/>
      <c r="J242" s="6"/>
    </row>
    <row r="243" ht="12.75">
      <c r="C243" s="6"/>
      <c r="D243" s="6"/>
      <c r="E243" s="6"/>
      <c r="F243" s="6"/>
      <c r="G243" s="6"/>
      <c r="H243" s="6"/>
      <c r="I243" s="6"/>
      <c r="J243" s="6"/>
    </row>
    <row r="244" ht="12.75">
      <c r="C244" s="6"/>
      <c r="D244" s="6"/>
      <c r="E244" s="6"/>
      <c r="F244" s="6"/>
      <c r="G244" s="6"/>
      <c r="H244" s="6"/>
      <c r="I244" s="6"/>
      <c r="J244" s="6"/>
    </row>
    <row r="245" ht="12.75">
      <c r="C245" s="6"/>
      <c r="D245" s="6"/>
      <c r="E245" s="6"/>
      <c r="F245" s="6"/>
      <c r="G245" s="6"/>
      <c r="H245" s="6"/>
      <c r="I245" s="6"/>
      <c r="J245" s="6"/>
    </row>
    <row r="246" ht="12.75">
      <c r="C246" s="6"/>
      <c r="D246" s="6"/>
      <c r="E246" s="6"/>
      <c r="F246" s="6"/>
      <c r="G246" s="6"/>
      <c r="H246" s="6"/>
      <c r="I246" s="6"/>
      <c r="J246" s="6"/>
    </row>
    <row r="247" ht="12.75">
      <c r="C247" s="6"/>
      <c r="D247" s="6"/>
      <c r="E247" s="6"/>
      <c r="F247" s="6"/>
      <c r="G247" s="6"/>
      <c r="H247" s="6"/>
      <c r="I247" s="6"/>
      <c r="J247" s="6"/>
    </row>
    <row r="248" ht="12.75">
      <c r="C248" s="6"/>
      <c r="D248" s="6"/>
      <c r="E248" s="6"/>
      <c r="F248" s="6"/>
      <c r="G248" s="6"/>
      <c r="H248" s="6"/>
      <c r="I248" s="6"/>
      <c r="J248" s="6"/>
    </row>
    <row r="249" ht="12.75">
      <c r="C249" s="6"/>
      <c r="D249" s="6"/>
      <c r="E249" s="6"/>
      <c r="F249" s="6"/>
      <c r="G249" s="6"/>
      <c r="H249" s="6"/>
      <c r="I249" s="6"/>
      <c r="J249" s="6"/>
    </row>
    <row r="250" ht="12.75">
      <c r="C250" s="6"/>
      <c r="D250" s="6"/>
      <c r="E250" s="6"/>
      <c r="F250" s="6"/>
      <c r="G250" s="6"/>
      <c r="H250" s="6"/>
      <c r="I250" s="6"/>
      <c r="J250" s="6"/>
    </row>
    <row r="251" ht="12.75">
      <c r="C251" s="6"/>
      <c r="D251" s="6"/>
      <c r="E251" s="6"/>
      <c r="F251" s="6"/>
      <c r="G251" s="6"/>
      <c r="H251" s="6"/>
      <c r="I251" s="6"/>
      <c r="J251" s="6"/>
    </row>
    <row r="252" ht="12.75">
      <c r="C252" s="6"/>
      <c r="D252" s="6"/>
      <c r="E252" s="6"/>
      <c r="F252" s="6"/>
      <c r="G252" s="6"/>
      <c r="H252" s="6"/>
      <c r="I252" s="6"/>
      <c r="J252" s="6"/>
    </row>
    <row r="253" ht="12.75">
      <c r="C253" s="6"/>
      <c r="D253" s="6"/>
      <c r="E253" s="6"/>
      <c r="F253" s="6"/>
      <c r="G253" s="6"/>
      <c r="H253" s="6"/>
      <c r="I253" s="6"/>
      <c r="J253" s="6"/>
    </row>
    <row r="254" ht="12.75">
      <c r="C254" s="6"/>
      <c r="D254" s="6"/>
      <c r="E254" s="6"/>
      <c r="F254" s="6"/>
      <c r="G254" s="6"/>
      <c r="H254" s="6"/>
      <c r="I254" s="6"/>
      <c r="J254" s="6"/>
    </row>
    <row r="255" ht="12.75">
      <c r="C255" s="6"/>
      <c r="D255" s="6"/>
      <c r="E255" s="6"/>
      <c r="F255" s="6"/>
      <c r="G255" s="6"/>
      <c r="H255" s="6"/>
      <c r="I255" s="6"/>
      <c r="J255" s="6"/>
    </row>
    <row r="256" ht="12.75">
      <c r="C256" s="6"/>
      <c r="D256" s="6"/>
      <c r="E256" s="6"/>
      <c r="F256" s="6"/>
      <c r="G256" s="6"/>
      <c r="H256" s="6"/>
      <c r="I256" s="6"/>
      <c r="J256" s="6"/>
    </row>
    <row r="257" ht="12.75">
      <c r="C257" s="6"/>
      <c r="D257" s="6"/>
      <c r="E257" s="6"/>
      <c r="F257" s="6"/>
      <c r="G257" s="6"/>
      <c r="H257" s="6"/>
      <c r="I257" s="6"/>
      <c r="J257" s="6"/>
    </row>
    <row r="258" ht="12.75">
      <c r="C258" s="6"/>
      <c r="D258" s="6"/>
      <c r="E258" s="6"/>
      <c r="F258" s="6"/>
      <c r="G258" s="6"/>
      <c r="H258" s="6"/>
      <c r="I258" s="6"/>
      <c r="J258" s="6"/>
    </row>
    <row r="259" ht="12.75">
      <c r="C259" s="6"/>
      <c r="D259" s="6"/>
      <c r="E259" s="6"/>
      <c r="F259" s="6"/>
      <c r="G259" s="6"/>
      <c r="H259" s="6"/>
      <c r="I259" s="6"/>
      <c r="J259" s="6"/>
    </row>
    <row r="260" ht="12.75">
      <c r="C260" s="6"/>
      <c r="D260" s="6"/>
      <c r="E260" s="6"/>
      <c r="F260" s="6"/>
      <c r="G260" s="6"/>
      <c r="H260" s="6"/>
      <c r="I260" s="6"/>
      <c r="J260" s="6"/>
    </row>
    <row r="261" ht="12.75">
      <c r="C261" s="6"/>
      <c r="D261" s="6"/>
      <c r="E261" s="6"/>
      <c r="F261" s="6"/>
      <c r="G261" s="6"/>
      <c r="H261" s="6"/>
      <c r="I261" s="6"/>
      <c r="J261" s="6"/>
    </row>
    <row r="262" ht="12.75">
      <c r="C262" s="6"/>
      <c r="D262" s="6"/>
      <c r="E262" s="6"/>
      <c r="F262" s="6"/>
      <c r="G262" s="6"/>
      <c r="H262" s="6"/>
      <c r="I262" s="6"/>
      <c r="J262" s="6"/>
    </row>
    <row r="263" ht="12.75">
      <c r="C263" s="6"/>
      <c r="D263" s="6"/>
      <c r="E263" s="6"/>
      <c r="F263" s="6"/>
      <c r="G263" s="6"/>
      <c r="H263" s="6"/>
      <c r="I263" s="6"/>
      <c r="J263" s="6"/>
    </row>
    <row r="264" ht="12.75">
      <c r="C264" s="6"/>
      <c r="D264" s="6"/>
      <c r="E264" s="6"/>
      <c r="F264" s="6"/>
      <c r="G264" s="6"/>
      <c r="H264" s="6"/>
      <c r="I264" s="6"/>
      <c r="J264" s="6"/>
    </row>
    <row r="265" ht="12.75">
      <c r="C265" s="6"/>
      <c r="D265" s="6"/>
      <c r="E265" s="6"/>
      <c r="F265" s="6"/>
      <c r="G265" s="6"/>
      <c r="H265" s="6"/>
      <c r="I265" s="6"/>
      <c r="J265" s="6"/>
    </row>
  </sheetData>
  <mergeCells count="8">
    <mergeCell ref="B1:C1"/>
    <mergeCell ref="B2:C2"/>
    <mergeCell ref="B3:C3"/>
    <mergeCell ref="B4:C4"/>
    <mergeCell ref="B5:C5"/>
    <mergeCell ref="A8:C8"/>
    <mergeCell ref="E15:F15"/>
    <mergeCell ref="D37:J37"/>
  </mergeCells>
  <printOptions headings="0" gridLines="0"/>
  <pageMargins left="0.66929099999999997" right="0" top="0.39370099999999991" bottom="0.39370099999999991" header="0" footer="0"/>
  <pageSetup paperSize="9" scale="8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Р7-Офис/7.4.0.340</Application>
  <Company>Департамент финансов Кировской области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revision>14</cp:revision>
  <dcterms:created xsi:type="dcterms:W3CDTF">2008-01-21T10:04:00Z</dcterms:created>
  <dcterms:modified xsi:type="dcterms:W3CDTF">2023-11-13T05:37:15Z</dcterms:modified>
  <cp:version>726502</cp:version>
</cp:coreProperties>
</file>