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Лист2" sheetId="1" r:id="rId1"/>
  </sheets>
  <definedNames>
    <definedName name="Excel_BuiltIn_Print_Titles" localSheetId="0">Лист2!$9:$10</definedName>
    <definedName name="Print_Titles" localSheetId="0">Лист2!$9:$10</definedName>
  </definedNames>
  <calcPr calcId="125725"/>
</workbook>
</file>

<file path=xl/calcChain.xml><?xml version="1.0" encoding="utf-8"?>
<calcChain xmlns="http://schemas.openxmlformats.org/spreadsheetml/2006/main">
  <c r="E54" i="1"/>
  <c r="C11"/>
  <c r="C32"/>
  <c r="E32" s="1"/>
  <c r="D30"/>
  <c r="C30"/>
  <c r="C29"/>
  <c r="C28"/>
  <c r="C14"/>
  <c r="E60"/>
  <c r="E58"/>
  <c r="E57"/>
  <c r="E56"/>
  <c r="E55"/>
  <c r="E53"/>
  <c r="E52"/>
  <c r="E51"/>
  <c r="E50"/>
  <c r="E49"/>
  <c r="E48"/>
  <c r="E47"/>
  <c r="E46"/>
  <c r="E45"/>
  <c r="E44"/>
  <c r="E43"/>
  <c r="E42"/>
  <c r="E41"/>
  <c r="E40"/>
  <c r="E39"/>
  <c r="E36"/>
  <c r="E35"/>
  <c r="E34"/>
  <c r="E33"/>
  <c r="E27"/>
  <c r="E26"/>
  <c r="E25"/>
  <c r="E24"/>
  <c r="E22"/>
  <c r="E21"/>
  <c r="E20"/>
  <c r="E19"/>
  <c r="E18"/>
  <c r="E17"/>
  <c r="E31" l="1"/>
  <c r="E30"/>
  <c r="E29"/>
  <c r="E28"/>
  <c r="E15"/>
  <c r="D11"/>
  <c r="E14"/>
  <c r="E13"/>
  <c r="E11" l="1"/>
</calcChain>
</file>

<file path=xl/sharedStrings.xml><?xml version="1.0" encoding="utf-8"?>
<sst xmlns="http://schemas.openxmlformats.org/spreadsheetml/2006/main" count="108" uniqueCount="106">
  <si>
    <t>Приложение №1</t>
  </si>
  <si>
    <t>к отчёту</t>
  </si>
  <si>
    <t xml:space="preserve">Объём поступления доходов бюджета Кирово-Чепецкого района </t>
  </si>
  <si>
    <t xml:space="preserve"> Наименование показателя</t>
  </si>
  <si>
    <t>Код дохода по бюджетной классификации</t>
  </si>
  <si>
    <t>План, тыс.руб.</t>
  </si>
  <si>
    <t>Факт, тыс.руб.</t>
  </si>
  <si>
    <t>Процент исполне   ния,%</t>
  </si>
  <si>
    <t xml:space="preserve">Доходы бюджета – всего </t>
  </si>
  <si>
    <t>в том числе:</t>
  </si>
  <si>
    <t xml:space="preserve">Налог на доходы физических лиц </t>
  </si>
  <si>
    <t>000 1010200001 0000 110</t>
  </si>
  <si>
    <t>Акцизы по подакцизным товарам (продукции), производимым на территории Российской Федерации</t>
  </si>
  <si>
    <t>000 1030200001 0000 110</t>
  </si>
  <si>
    <t xml:space="preserve">Налог, взимаемый в связи с применением упрощенной системы  налогообложения </t>
  </si>
  <si>
    <t>000 1050100000 0000 110</t>
  </si>
  <si>
    <t>Единый налог на вмененный доход для отдельных видов деятельности</t>
  </si>
  <si>
    <t>000 1050200002 0000 110</t>
  </si>
  <si>
    <t>Единый сельскохозяйственный налог</t>
  </si>
  <si>
    <t>000 1050300001 0000 110</t>
  </si>
  <si>
    <t>Налог, взимаемый в связи с применением патентной системы  налогообложения</t>
  </si>
  <si>
    <t>000 1050400002 0000 110</t>
  </si>
  <si>
    <t xml:space="preserve">Налог на имущество организаций </t>
  </si>
  <si>
    <t>000 1060200002 0000 110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</si>
  <si>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</si>
  <si>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000 1080301001 0000 110</t>
  </si>
  <si>
    <t>Государственная пошлина за выдачу разрешения на установку рекламной конструкции</t>
  </si>
  <si>
    <t>000 1080715001 0000 110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</si>
  <si>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</si>
  <si>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000 1080717401 0000 110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</si>
  <si>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</si>
  <si>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000 1110501305 0000 120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</si>
  <si>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</si>
  <si>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000 1110503505 0000 120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</si>
  <si>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</si>
  <si>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000 1110701505 0000 120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</si>
  <si>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</si>
  <si>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000 1110904505 0000 120</t>
  </si>
  <si>
    <t>Плата за негативное воздействие на окружающую среду</t>
  </si>
  <si>
    <t>000 1120100001 0000 120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</si>
  <si>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</si>
  <si>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</si>
  <si>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000 1140600000 0000 430</t>
  </si>
  <si>
    <t>Административные штрафы, установленные Кодексом Российской Федерации об административных правонарушениях</t>
  </si>
  <si>
    <t>000 1160100001 0000 140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</si>
  <si>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</si>
  <si>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</si>
  <si>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</si>
  <si>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000 1160701005 0000 140</t>
  </si>
  <si>
    <t>Платежи в целях возмещения причиненного ущерба (убытков)</t>
  </si>
  <si>
    <t>000 1161000000 0000 140</t>
  </si>
  <si>
    <t>Платежи, уплачиваемые в целях возмещения вреда</t>
  </si>
  <si>
    <t>000 1161100001 0000 140</t>
  </si>
  <si>
    <t>Невыясненные поступления</t>
  </si>
  <si>
    <t>000 1170100000 0000 180</t>
  </si>
  <si>
    <t>Прочие неналоговые доходы</t>
  </si>
  <si>
    <t>000 1170500000 0000 180</t>
  </si>
  <si>
    <t>000 2021500105 0000 150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</si>
  <si>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</si>
  <si>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</si>
  <si>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</si>
  <si>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</si>
  <si>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</si>
  <si>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</si>
  <si>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муниципальных районов на проведение комплексных кадастровых работ</t>
  </si>
  <si>
    <t>000 2022551105 0000 150</t>
  </si>
  <si>
    <t>Субсидия бюджетам муниципальных районов на поддержку отрасли культуры</t>
  </si>
  <si>
    <t>000 2022551905 0000 150</t>
  </si>
  <si>
    <t>Прочие субсидии бюджетам муниципальных районов</t>
  </si>
  <si>
    <t>000 2022999905 0000 150</t>
  </si>
  <si>
    <t>Субвенции бюджетам муниципальных районов на выполнение передаваемых полномочий субъектов Российской Федерации</t>
  </si>
  <si>
    <t>000 2023002405 0000 150</t>
  </si>
  <si>
    <t>000 2023002705 0000 150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</si>
  <si>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</si>
  <si>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000 2023002905 0000 150</t>
  </si>
  <si>
    <t>Субвенции бюджетам муниципальных районов на предоставление  жилых помещений детям-сиротам и  детям, оставшимся без попечения родителей, лицам из их числа  по договорам найма специализированных жилых помещений</t>
  </si>
  <si>
    <t>000 2023508205 0000 150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</si>
  <si>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</si>
  <si>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000 2023512005 0000 150</t>
  </si>
  <si>
    <t>Прочие субвенции бюджетам муниципальных районов</t>
  </si>
  <si>
    <t>000 2023999905 0000 150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</si>
  <si>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</si>
  <si>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000 2024001405 0000 150</t>
  </si>
  <si>
    <t>000 2024530305 0000 150</t>
  </si>
  <si>
    <t>Прочие межбюджетные трансферты, передаваемые бюджетам муниципальных районов</t>
  </si>
  <si>
    <t>000 2024999905 0000 150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</si>
  <si>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</si>
  <si>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000 2070501005 0000 150</t>
  </si>
  <si>
    <t>Прочие безвозмездные поступления в бюджеты муниципальных районов</t>
  </si>
  <si>
    <t>000 2070503005 0000 150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</si>
  <si>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</si>
  <si>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000 2080500005 0000 150</t>
  </si>
  <si>
    <t>Возврат  прочих остатков субсидий, субвенций и иных межбюджетных трансфертов, имеющих целевое назначение прошлых лет из бюджетов муниципальных районов</t>
  </si>
  <si>
    <t>000 2196001005 0000 150</t>
  </si>
  <si>
    <t>_______________________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</si>
  <si>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</si>
  <si>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000 1110305005 0000 120</t>
  </si>
  <si>
    <t>000 1130000000 0000 000</t>
  </si>
  <si>
    <t>Доходы от оказания платных услуг и компенсации затрат государства</t>
  </si>
  <si>
    <t>000 1 140200000 0000 000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</si>
  <si>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</si>
  <si>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</si>
  <si>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</si>
  <si>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за  9 месяцев  2024 года  </t>
  </si>
  <si>
    <t xml:space="preserve">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общеобразовательныхорганизаций и профессиональных образовательных организаций</t>
  </si>
  <si>
    <t>000 2024505005 0000 150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</si>
</sst>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00000"/>
  </numFmts>
  <fonts count="8">
    <font>
      <sz val="10"/>
      <color theme="1"/>
      <name val="Arial Cyr"/>
    </font>
    <font>
      <i/>
      <sz val="9"/>
      <name val="Cambria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</fills>
  <borders count="5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</borders>
  <cellStyleXfs count="4">
    <xf numFmtId="0" fontId="0" fillId="0" borderId="0"/>
    <xf numFmtId="49" fontId="1" fillId="0" borderId="1">
      <alignment horizontal="left" vertical="center" wrapText="1" indent="1"/>
    </xf>
    <xf numFmtId="1" fontId="1" fillId="0" borderId="2">
      <alignment horizontal="center" vertical="center" shrinkToFit="1"/>
    </xf>
    <xf numFmtId="4" fontId="1" fillId="0" borderId="2">
      <alignment horizontal="right" vertical="center" shrinkToFit="1"/>
    </xf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164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/>
    <xf numFmtId="0" fontId="2" fillId="0" borderId="3" xfId="0" applyFont="1" applyBorder="1" applyAlignment="1">
      <alignment vertical="top" wrapText="1"/>
    </xf>
    <xf numFmtId="166" fontId="2" fillId="0" borderId="3" xfId="2" applyNumberFormat="1" applyFont="1" applyBorder="1" applyAlignment="1" applyProtection="1">
      <alignment vertical="top" wrapText="1"/>
    </xf>
    <xf numFmtId="0" fontId="2" fillId="2" borderId="3" xfId="0" applyFont="1" applyFill="1" applyBorder="1" applyAlignment="1">
      <alignment vertical="top" wrapText="1"/>
    </xf>
    <xf numFmtId="0" fontId="5" fillId="0" borderId="3" xfId="1" applyNumberFormat="1" applyFont="1" applyBorder="1" applyAlignment="1" applyProtection="1">
      <alignment vertical="top" wrapText="1"/>
    </xf>
    <xf numFmtId="0" fontId="2" fillId="0" borderId="3" xfId="1" applyNumberFormat="1" applyFont="1" applyBorder="1" applyAlignment="1" applyProtection="1">
      <alignment vertical="top" wrapText="1"/>
    </xf>
    <xf numFmtId="166" fontId="2" fillId="0" borderId="3" xfId="2" applyNumberFormat="1" applyFont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center" vertical="top"/>
    </xf>
    <xf numFmtId="1" fontId="2" fillId="0" borderId="3" xfId="3" applyNumberFormat="1" applyFont="1" applyBorder="1" applyAlignment="1" applyProtection="1">
      <alignment horizontal="center" vertical="top" shrinkToFit="1"/>
    </xf>
    <xf numFmtId="0" fontId="2" fillId="2" borderId="3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3" xfId="2" applyNumberFormat="1" applyFont="1" applyBorder="1" applyAlignment="1" applyProtection="1">
      <alignment horizontal="center" vertical="top" shrinkToFit="1"/>
    </xf>
    <xf numFmtId="164" fontId="2" fillId="0" borderId="3" xfId="0" applyNumberFormat="1" applyFont="1" applyBorder="1" applyAlignment="1">
      <alignment vertical="top"/>
    </xf>
    <xf numFmtId="164" fontId="2" fillId="0" borderId="3" xfId="0" applyNumberFormat="1" applyFont="1" applyBorder="1" applyAlignment="1" applyProtection="1">
      <alignment horizontal="right" vertical="top" shrinkToFit="1"/>
    </xf>
    <xf numFmtId="164" fontId="2" fillId="2" borderId="3" xfId="0" applyNumberFormat="1" applyFont="1" applyFill="1" applyBorder="1" applyAlignment="1">
      <alignment vertical="top"/>
    </xf>
    <xf numFmtId="0" fontId="6" fillId="0" borderId="3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vertical="top"/>
    </xf>
    <xf numFmtId="0" fontId="0" fillId="0" borderId="0" xfId="0" applyFill="1"/>
  </cellXfs>
  <cellStyles count="4">
    <cellStyle name="xl32" xfId="1"/>
    <cellStyle name="xl45" xfId="2"/>
    <cellStyle name="xl51" xfId="3"/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D1EC0FD3126D79B67B4865FA4EB38CB33A07256A4200C44DC827DE1950DFEBE927D2423B90A2C47547B62AA20R106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view="pageBreakPreview" zoomScale="145" zoomScaleSheetLayoutView="145" workbookViewId="0">
      <selection activeCell="L9" sqref="L9"/>
    </sheetView>
  </sheetViews>
  <sheetFormatPr defaultRowHeight="13.15" customHeight="1"/>
  <cols>
    <col min="1" max="1" width="44.140625" style="1" customWidth="1"/>
    <col min="2" max="2" width="22.85546875" style="1" customWidth="1"/>
    <col min="3" max="3" width="11.28515625" style="1" customWidth="1"/>
    <col min="4" max="5" width="10.28515625" style="1" customWidth="1"/>
  </cols>
  <sheetData>
    <row r="1" spans="1:5" ht="15.75">
      <c r="A1" s="2"/>
      <c r="B1" s="2"/>
      <c r="C1" s="2"/>
      <c r="D1" s="2" t="s">
        <v>0</v>
      </c>
      <c r="E1" s="2"/>
    </row>
    <row r="2" spans="1:5" ht="15.75">
      <c r="A2" s="2"/>
      <c r="B2" s="2"/>
      <c r="C2" s="2"/>
      <c r="D2" s="2" t="s">
        <v>1</v>
      </c>
      <c r="E2" s="2"/>
    </row>
    <row r="3" spans="1:5" ht="15.75">
      <c r="A3" s="2"/>
      <c r="B3" s="2"/>
      <c r="C3" s="2"/>
      <c r="D3" s="2"/>
      <c r="E3" s="2"/>
    </row>
    <row r="4" spans="1:5" ht="15.75">
      <c r="A4" s="2"/>
      <c r="B4" s="2"/>
      <c r="C4" s="2"/>
      <c r="D4" s="2"/>
      <c r="E4" s="2"/>
    </row>
    <row r="5" spans="1:5" ht="13.15" customHeight="1">
      <c r="A5" s="29" t="s">
        <v>2</v>
      </c>
      <c r="B5" s="29"/>
      <c r="C5" s="29"/>
      <c r="D5" s="29"/>
      <c r="E5" s="29"/>
    </row>
    <row r="6" spans="1:5" ht="12.75">
      <c r="A6" s="29"/>
      <c r="B6" s="29"/>
      <c r="C6" s="29"/>
      <c r="D6" s="29"/>
      <c r="E6" s="29"/>
    </row>
    <row r="7" spans="1:5" ht="15.75">
      <c r="A7" s="30" t="s">
        <v>103</v>
      </c>
      <c r="B7" s="31"/>
      <c r="C7" s="31"/>
      <c r="D7" s="31"/>
      <c r="E7" s="31"/>
    </row>
    <row r="8" spans="1:5" ht="12.75">
      <c r="A8" s="3"/>
      <c r="B8" s="3"/>
      <c r="C8" s="3"/>
      <c r="D8" s="3"/>
      <c r="E8" s="3"/>
    </row>
    <row r="9" spans="1:5" ht="38.25">
      <c r="A9" s="4" t="s">
        <v>3</v>
      </c>
      <c r="B9" s="4" t="s">
        <v>4</v>
      </c>
      <c r="C9" s="4" t="s">
        <v>5</v>
      </c>
      <c r="D9" s="4" t="s">
        <v>6</v>
      </c>
      <c r="E9" s="4" t="s">
        <v>7</v>
      </c>
    </row>
    <row r="10" spans="1:5" ht="12.75">
      <c r="A10" s="5">
        <v>1</v>
      </c>
      <c r="B10" s="5">
        <v>2</v>
      </c>
      <c r="C10" s="5">
        <v>3</v>
      </c>
      <c r="D10" s="5">
        <v>4</v>
      </c>
      <c r="E10" s="6">
        <v>5</v>
      </c>
    </row>
    <row r="11" spans="1:5" ht="12.75">
      <c r="A11" s="7" t="s">
        <v>8</v>
      </c>
      <c r="B11" s="8"/>
      <c r="C11" s="9">
        <f>SUM(C13:C60)</f>
        <v>747509.10699999996</v>
      </c>
      <c r="D11" s="9">
        <f>SUM(D13:D60)</f>
        <v>558515.88157999993</v>
      </c>
      <c r="E11" s="10">
        <f>D11/C11*100</f>
        <v>74.716933392491754</v>
      </c>
    </row>
    <row r="12" spans="1:5" ht="12.75">
      <c r="A12" s="11" t="s">
        <v>9</v>
      </c>
      <c r="B12" s="6"/>
      <c r="C12" s="12"/>
      <c r="D12" s="12"/>
      <c r="E12" s="12"/>
    </row>
    <row r="13" spans="1:5" ht="12.75">
      <c r="A13" s="11" t="s">
        <v>10</v>
      </c>
      <c r="B13" s="20" t="s">
        <v>11</v>
      </c>
      <c r="C13" s="25">
        <v>76920.259999999995</v>
      </c>
      <c r="D13" s="25">
        <v>64133.952530000002</v>
      </c>
      <c r="E13" s="25">
        <f t="shared" ref="E13:E60" si="0">D13/C13*100</f>
        <v>83.377191561754998</v>
      </c>
    </row>
    <row r="14" spans="1:5" ht="30.75" customHeight="1">
      <c r="A14" s="14" t="s">
        <v>12</v>
      </c>
      <c r="B14" s="20" t="s">
        <v>13</v>
      </c>
      <c r="C14" s="25">
        <f>6184.2+29.5+6412.4+-768.5</f>
        <v>11857.599999999999</v>
      </c>
      <c r="D14" s="25">
        <v>8478.7528700000003</v>
      </c>
      <c r="E14" s="25">
        <f t="shared" si="0"/>
        <v>71.504797513830795</v>
      </c>
    </row>
    <row r="15" spans="1:5" ht="27.75" customHeight="1">
      <c r="A15" s="14" t="s">
        <v>14</v>
      </c>
      <c r="B15" s="20" t="s">
        <v>15</v>
      </c>
      <c r="C15" s="25">
        <v>67321</v>
      </c>
      <c r="D15" s="25">
        <v>58246.241710000002</v>
      </c>
      <c r="E15" s="25">
        <f t="shared" si="0"/>
        <v>86.52016712467136</v>
      </c>
    </row>
    <row r="16" spans="1:5" ht="25.5" hidden="1">
      <c r="A16" s="14" t="s">
        <v>16</v>
      </c>
      <c r="B16" s="20" t="s">
        <v>17</v>
      </c>
      <c r="C16" s="25"/>
      <c r="D16" s="25"/>
      <c r="E16" s="25"/>
    </row>
    <row r="17" spans="1:5" ht="12.75">
      <c r="A17" s="14" t="s">
        <v>18</v>
      </c>
      <c r="B17" s="20" t="s">
        <v>19</v>
      </c>
      <c r="C17" s="25">
        <v>82.5</v>
      </c>
      <c r="D17" s="25">
        <v>50.657499999999999</v>
      </c>
      <c r="E17" s="25">
        <f t="shared" si="0"/>
        <v>61.403030303030306</v>
      </c>
    </row>
    <row r="18" spans="1:5" ht="25.5">
      <c r="A18" s="14" t="s">
        <v>20</v>
      </c>
      <c r="B18" s="20" t="s">
        <v>21</v>
      </c>
      <c r="C18" s="25">
        <v>2893</v>
      </c>
      <c r="D18" s="25">
        <v>2886.58923</v>
      </c>
      <c r="E18" s="25">
        <f t="shared" si="0"/>
        <v>99.778404078810922</v>
      </c>
    </row>
    <row r="19" spans="1:5" ht="12.75">
      <c r="A19" s="14" t="s">
        <v>22</v>
      </c>
      <c r="B19" s="20" t="s">
        <v>23</v>
      </c>
      <c r="C19" s="25">
        <v>18070</v>
      </c>
      <c r="D19" s="25">
        <v>14713.999299999999</v>
      </c>
      <c r="E19" s="25">
        <f t="shared" si="0"/>
        <v>81.42777697841727</v>
      </c>
    </row>
    <row r="20" spans="1:5" ht="51">
      <c r="A20" s="15" t="s">
        <v>24</v>
      </c>
      <c r="B20" s="21" t="s">
        <v>25</v>
      </c>
      <c r="C20" s="25">
        <v>208</v>
      </c>
      <c r="D20" s="26">
        <v>122.94646</v>
      </c>
      <c r="E20" s="25">
        <f t="shared" si="0"/>
        <v>59.108875000000005</v>
      </c>
    </row>
    <row r="21" spans="1:5" ht="25.5" hidden="1">
      <c r="A21" s="16" t="s">
        <v>26</v>
      </c>
      <c r="B21" s="22" t="s">
        <v>27</v>
      </c>
      <c r="C21" s="27"/>
      <c r="D21" s="27"/>
      <c r="E21" s="25" t="e">
        <f t="shared" si="0"/>
        <v>#DIV/0!</v>
      </c>
    </row>
    <row r="22" spans="1:5" ht="89.25">
      <c r="A22" s="14" t="s">
        <v>28</v>
      </c>
      <c r="B22" s="23" t="s">
        <v>29</v>
      </c>
      <c r="C22" s="25">
        <v>35</v>
      </c>
      <c r="D22" s="25">
        <v>35.208590000000001</v>
      </c>
      <c r="E22" s="25">
        <f t="shared" si="0"/>
        <v>100.59597142857145</v>
      </c>
    </row>
    <row r="23" spans="1:5" ht="38.25">
      <c r="A23" s="14" t="s">
        <v>95</v>
      </c>
      <c r="B23" s="24" t="s">
        <v>96</v>
      </c>
      <c r="C23" s="25">
        <v>0</v>
      </c>
      <c r="D23" s="25">
        <v>0.74317</v>
      </c>
      <c r="E23" s="25"/>
    </row>
    <row r="24" spans="1:5" ht="89.25">
      <c r="A24" s="14" t="s">
        <v>30</v>
      </c>
      <c r="B24" s="20" t="s">
        <v>31</v>
      </c>
      <c r="C24" s="25">
        <v>3940</v>
      </c>
      <c r="D24" s="25">
        <v>3329.8926900000001</v>
      </c>
      <c r="E24" s="25">
        <f t="shared" si="0"/>
        <v>84.515042893401016</v>
      </c>
    </row>
    <row r="25" spans="1:5" ht="76.5">
      <c r="A25" s="14" t="s">
        <v>32</v>
      </c>
      <c r="B25" s="20" t="s">
        <v>33</v>
      </c>
      <c r="C25" s="25">
        <v>2700</v>
      </c>
      <c r="D25" s="25">
        <v>2689.59692</v>
      </c>
      <c r="E25" s="25">
        <f t="shared" si="0"/>
        <v>99.61470074074073</v>
      </c>
    </row>
    <row r="26" spans="1:5" ht="52.5" customHeight="1">
      <c r="A26" s="14" t="s">
        <v>34</v>
      </c>
      <c r="B26" s="20" t="s">
        <v>35</v>
      </c>
      <c r="C26" s="25">
        <v>8.5</v>
      </c>
      <c r="D26" s="25">
        <v>8.5</v>
      </c>
      <c r="E26" s="25">
        <f t="shared" si="0"/>
        <v>100</v>
      </c>
    </row>
    <row r="27" spans="1:5" ht="76.5">
      <c r="A27" s="14" t="s">
        <v>36</v>
      </c>
      <c r="B27" s="20" t="s">
        <v>37</v>
      </c>
      <c r="C27" s="25">
        <v>550</v>
      </c>
      <c r="D27" s="25">
        <v>622.51712999999995</v>
      </c>
      <c r="E27" s="25">
        <f t="shared" si="0"/>
        <v>113.18493272727272</v>
      </c>
    </row>
    <row r="28" spans="1:5" ht="25.5">
      <c r="A28" s="14" t="s">
        <v>38</v>
      </c>
      <c r="B28" s="20" t="s">
        <v>39</v>
      </c>
      <c r="C28" s="25">
        <f>474.3+742.5+5283.7+228.7</f>
        <v>6729.2</v>
      </c>
      <c r="D28" s="25">
        <v>6339.8663299999998</v>
      </c>
      <c r="E28" s="25">
        <f t="shared" si="0"/>
        <v>94.214265142959036</v>
      </c>
    </row>
    <row r="29" spans="1:5" ht="30.6" customHeight="1">
      <c r="A29" s="28" t="s">
        <v>98</v>
      </c>
      <c r="B29" s="23" t="s">
        <v>97</v>
      </c>
      <c r="C29" s="25">
        <f>75+19737.5</f>
        <v>19812.5</v>
      </c>
      <c r="D29" s="25">
        <v>11885.39453</v>
      </c>
      <c r="E29" s="25">
        <f t="shared" si="0"/>
        <v>59.989373022082013</v>
      </c>
    </row>
    <row r="30" spans="1:5" ht="76.5">
      <c r="A30" s="14" t="s">
        <v>40</v>
      </c>
      <c r="B30" s="23" t="s">
        <v>99</v>
      </c>
      <c r="C30" s="25">
        <f>200</f>
        <v>200</v>
      </c>
      <c r="D30" s="25">
        <f>140.9141</f>
        <v>140.91409999999999</v>
      </c>
      <c r="E30" s="25">
        <f t="shared" si="0"/>
        <v>70.457049999999995</v>
      </c>
    </row>
    <row r="31" spans="1:5" ht="36.6" customHeight="1">
      <c r="A31" s="14" t="s">
        <v>41</v>
      </c>
      <c r="B31" s="20" t="s">
        <v>42</v>
      </c>
      <c r="C31" s="25">
        <v>5513.2550000000001</v>
      </c>
      <c r="D31" s="25">
        <v>3691.7215799999999</v>
      </c>
      <c r="E31" s="25">
        <f t="shared" si="0"/>
        <v>66.960834933265375</v>
      </c>
    </row>
    <row r="32" spans="1:5" ht="38.25">
      <c r="A32" s="17" t="s">
        <v>43</v>
      </c>
      <c r="B32" s="20" t="s">
        <v>44</v>
      </c>
      <c r="C32" s="25">
        <f>0.75+3.3</f>
        <v>4.05</v>
      </c>
      <c r="D32" s="25">
        <v>13.462109999999999</v>
      </c>
      <c r="E32" s="25">
        <f t="shared" si="0"/>
        <v>332.39777777777778</v>
      </c>
    </row>
    <row r="33" spans="1:5" ht="51">
      <c r="A33" s="18" t="s">
        <v>45</v>
      </c>
      <c r="B33" s="20" t="s">
        <v>46</v>
      </c>
      <c r="C33" s="25">
        <v>1</v>
      </c>
      <c r="D33" s="25">
        <v>0</v>
      </c>
      <c r="E33" s="25">
        <f t="shared" si="0"/>
        <v>0</v>
      </c>
    </row>
    <row r="34" spans="1:5" ht="76.5">
      <c r="A34" s="18" t="s">
        <v>47</v>
      </c>
      <c r="B34" s="20" t="s">
        <v>48</v>
      </c>
      <c r="C34" s="25">
        <v>10</v>
      </c>
      <c r="D34" s="25">
        <v>0.64</v>
      </c>
      <c r="E34" s="25">
        <f t="shared" si="0"/>
        <v>6.4</v>
      </c>
    </row>
    <row r="35" spans="1:5" ht="25.5">
      <c r="A35" s="14" t="s">
        <v>49</v>
      </c>
      <c r="B35" s="4" t="s">
        <v>50</v>
      </c>
      <c r="C35" s="25">
        <v>1</v>
      </c>
      <c r="D35" s="25">
        <v>0</v>
      </c>
      <c r="E35" s="25">
        <f t="shared" si="0"/>
        <v>0</v>
      </c>
    </row>
    <row r="36" spans="1:5" ht="12.75">
      <c r="A36" s="14" t="s">
        <v>51</v>
      </c>
      <c r="B36" s="4" t="s">
        <v>52</v>
      </c>
      <c r="C36" s="25">
        <v>831.3</v>
      </c>
      <c r="D36" s="25">
        <v>497.05194</v>
      </c>
      <c r="E36" s="25">
        <f t="shared" si="0"/>
        <v>59.792125586430899</v>
      </c>
    </row>
    <row r="37" spans="1:5" ht="12.75">
      <c r="A37" s="14" t="s">
        <v>53</v>
      </c>
      <c r="B37" s="20" t="s">
        <v>54</v>
      </c>
      <c r="C37" s="25">
        <v>0</v>
      </c>
      <c r="D37" s="25">
        <v>-2.3922500000000002</v>
      </c>
      <c r="E37" s="25"/>
    </row>
    <row r="38" spans="1:5" ht="12.75">
      <c r="A38" s="14" t="s">
        <v>55</v>
      </c>
      <c r="B38" s="20" t="s">
        <v>56</v>
      </c>
      <c r="C38" s="25">
        <v>0</v>
      </c>
      <c r="D38" s="25">
        <v>38.024999999999999</v>
      </c>
      <c r="E38" s="25"/>
    </row>
    <row r="39" spans="1:5" ht="42.75" customHeight="1">
      <c r="A39" s="28" t="s">
        <v>100</v>
      </c>
      <c r="B39" s="20" t="s">
        <v>57</v>
      </c>
      <c r="C39" s="25">
        <v>64673</v>
      </c>
      <c r="D39" s="25">
        <v>48504.6</v>
      </c>
      <c r="E39" s="25">
        <f t="shared" si="0"/>
        <v>74.999768063952502</v>
      </c>
    </row>
    <row r="40" spans="1:5" ht="90.75" customHeight="1">
      <c r="A40" s="14" t="s">
        <v>58</v>
      </c>
      <c r="B40" s="20" t="s">
        <v>59</v>
      </c>
      <c r="C40" s="25">
        <v>55443</v>
      </c>
      <c r="D40" s="25">
        <v>40431.803</v>
      </c>
      <c r="E40" s="25">
        <f t="shared" si="0"/>
        <v>72.924991432642543</v>
      </c>
    </row>
    <row r="41" spans="1:5" ht="76.5">
      <c r="A41" s="14" t="s">
        <v>60</v>
      </c>
      <c r="B41" s="20" t="s">
        <v>61</v>
      </c>
      <c r="C41" s="25">
        <v>2013.1</v>
      </c>
      <c r="D41" s="25">
        <v>1331.07428</v>
      </c>
      <c r="E41" s="25">
        <f t="shared" si="0"/>
        <v>66.120623913367453</v>
      </c>
    </row>
    <row r="42" spans="1:5" ht="63.75">
      <c r="A42" s="15" t="s">
        <v>62</v>
      </c>
      <c r="B42" s="20" t="s">
        <v>63</v>
      </c>
      <c r="C42" s="25">
        <v>7828</v>
      </c>
      <c r="D42" s="25">
        <v>4917.5401700000002</v>
      </c>
      <c r="E42" s="25">
        <f t="shared" si="0"/>
        <v>62.819879535002556</v>
      </c>
    </row>
    <row r="43" spans="1:5" ht="25.5">
      <c r="A43" s="15" t="s">
        <v>64</v>
      </c>
      <c r="B43" s="20" t="s">
        <v>65</v>
      </c>
      <c r="C43" s="25">
        <v>1259.7</v>
      </c>
      <c r="D43" s="25">
        <v>0</v>
      </c>
      <c r="E43" s="25">
        <f t="shared" si="0"/>
        <v>0</v>
      </c>
    </row>
    <row r="44" spans="1:5" ht="25.5">
      <c r="A44" s="19" t="s">
        <v>66</v>
      </c>
      <c r="B44" s="20" t="s">
        <v>67</v>
      </c>
      <c r="C44" s="25">
        <v>282.37</v>
      </c>
      <c r="D44" s="25">
        <v>282.37</v>
      </c>
      <c r="E44" s="25">
        <f t="shared" si="0"/>
        <v>100</v>
      </c>
    </row>
    <row r="45" spans="1:5" ht="16.5" customHeight="1">
      <c r="A45" s="14" t="s">
        <v>68</v>
      </c>
      <c r="B45" s="20" t="s">
        <v>69</v>
      </c>
      <c r="C45" s="25">
        <v>132366.67199999999</v>
      </c>
      <c r="D45" s="25">
        <v>97970.186719999998</v>
      </c>
      <c r="E45" s="25">
        <f t="shared" si="0"/>
        <v>74.014240321763168</v>
      </c>
    </row>
    <row r="46" spans="1:5" ht="38.25">
      <c r="A46" s="14" t="s">
        <v>70</v>
      </c>
      <c r="B46" s="4" t="s">
        <v>71</v>
      </c>
      <c r="C46" s="25">
        <v>20444.599999999999</v>
      </c>
      <c r="D46" s="25">
        <v>15232.5941</v>
      </c>
      <c r="E46" s="25">
        <f t="shared" si="0"/>
        <v>74.506686851295697</v>
      </c>
    </row>
    <row r="47" spans="1:5" ht="69.75" customHeight="1">
      <c r="A47" s="28" t="s">
        <v>101</v>
      </c>
      <c r="B47" s="4" t="s">
        <v>72</v>
      </c>
      <c r="C47" s="25">
        <v>14577</v>
      </c>
      <c r="D47" s="25">
        <v>9947.2557699999998</v>
      </c>
      <c r="E47" s="25">
        <f t="shared" si="0"/>
        <v>68.239389243328532</v>
      </c>
    </row>
    <row r="48" spans="1:5" ht="78" customHeight="1">
      <c r="A48" s="14" t="s">
        <v>73</v>
      </c>
      <c r="B48" s="4" t="s">
        <v>74</v>
      </c>
      <c r="C48" s="25">
        <v>1147</v>
      </c>
      <c r="D48" s="25">
        <v>685</v>
      </c>
      <c r="E48" s="25">
        <f t="shared" si="0"/>
        <v>59.721011333914561</v>
      </c>
    </row>
    <row r="49" spans="1:5" ht="63.75" hidden="1">
      <c r="A49" s="14" t="s">
        <v>75</v>
      </c>
      <c r="B49" s="4" t="s">
        <v>76</v>
      </c>
      <c r="C49" s="25"/>
      <c r="D49" s="25"/>
      <c r="E49" s="25" t="e">
        <f t="shared" si="0"/>
        <v>#DIV/0!</v>
      </c>
    </row>
    <row r="50" spans="1:5" ht="63.75" hidden="1">
      <c r="A50" s="14" t="s">
        <v>77</v>
      </c>
      <c r="B50" s="20" t="s">
        <v>78</v>
      </c>
      <c r="C50" s="25"/>
      <c r="D50" s="25"/>
      <c r="E50" s="25" t="e">
        <f t="shared" si="0"/>
        <v>#DIV/0!</v>
      </c>
    </row>
    <row r="51" spans="1:5" ht="66.75" customHeight="1">
      <c r="A51" s="14" t="s">
        <v>77</v>
      </c>
      <c r="B51" s="4" t="s">
        <v>78</v>
      </c>
      <c r="C51" s="25">
        <v>3.8</v>
      </c>
      <c r="D51" s="25">
        <v>3.8</v>
      </c>
      <c r="E51" s="25">
        <f t="shared" si="0"/>
        <v>100</v>
      </c>
    </row>
    <row r="52" spans="1:5" ht="25.5">
      <c r="A52" s="14" t="s">
        <v>79</v>
      </c>
      <c r="B52" s="20" t="s">
        <v>80</v>
      </c>
      <c r="C52" s="25">
        <v>203877.9</v>
      </c>
      <c r="D52" s="25">
        <v>148507.50899999999</v>
      </c>
      <c r="E52" s="25">
        <f t="shared" si="0"/>
        <v>72.841396247459883</v>
      </c>
    </row>
    <row r="53" spans="1:5" s="35" customFormat="1" ht="63.75">
      <c r="A53" s="32" t="s">
        <v>81</v>
      </c>
      <c r="B53" s="33" t="s">
        <v>82</v>
      </c>
      <c r="C53" s="34">
        <v>451.4</v>
      </c>
      <c r="D53" s="34">
        <v>354.8</v>
      </c>
      <c r="E53" s="34">
        <f t="shared" si="0"/>
        <v>78.599911386796634</v>
      </c>
    </row>
    <row r="54" spans="1:5" s="35" customFormat="1" ht="161.25" customHeight="1">
      <c r="A54" s="32" t="s">
        <v>104</v>
      </c>
      <c r="B54" s="20" t="s">
        <v>105</v>
      </c>
      <c r="C54" s="34">
        <v>359.9</v>
      </c>
      <c r="D54" s="34">
        <v>0</v>
      </c>
      <c r="E54" s="34">
        <f t="shared" si="0"/>
        <v>0</v>
      </c>
    </row>
    <row r="55" spans="1:5" ht="134.25" customHeight="1">
      <c r="A55" s="15" t="s">
        <v>102</v>
      </c>
      <c r="B55" s="20" t="s">
        <v>83</v>
      </c>
      <c r="C55" s="25">
        <v>19435</v>
      </c>
      <c r="D55" s="25">
        <v>11089.64076</v>
      </c>
      <c r="E55" s="25">
        <f t="shared" si="0"/>
        <v>57.060153125803957</v>
      </c>
    </row>
    <row r="56" spans="1:5" ht="25.5">
      <c r="A56" s="15" t="s">
        <v>84</v>
      </c>
      <c r="B56" s="20" t="s">
        <v>85</v>
      </c>
      <c r="C56" s="25">
        <v>5108.2</v>
      </c>
      <c r="D56" s="25">
        <v>1185.1679999999999</v>
      </c>
      <c r="E56" s="25">
        <f t="shared" si="0"/>
        <v>23.201284209702049</v>
      </c>
    </row>
    <row r="57" spans="1:5" ht="76.5">
      <c r="A57" s="14" t="s">
        <v>86</v>
      </c>
      <c r="B57" s="20" t="s">
        <v>87</v>
      </c>
      <c r="C57" s="25">
        <v>150</v>
      </c>
      <c r="D57" s="25">
        <v>150</v>
      </c>
      <c r="E57" s="25">
        <f t="shared" si="0"/>
        <v>100</v>
      </c>
    </row>
    <row r="58" spans="1:5" ht="25.5">
      <c r="A58" s="14" t="s">
        <v>88</v>
      </c>
      <c r="B58" s="20" t="s">
        <v>89</v>
      </c>
      <c r="C58" s="25">
        <v>1419.5</v>
      </c>
      <c r="D58" s="25">
        <v>1059.5</v>
      </c>
      <c r="E58" s="25">
        <f t="shared" si="0"/>
        <v>74.638957379358928</v>
      </c>
    </row>
    <row r="59" spans="1:5" ht="102" hidden="1">
      <c r="A59" s="14" t="s">
        <v>90</v>
      </c>
      <c r="B59" s="20" t="s">
        <v>91</v>
      </c>
      <c r="C59" s="25"/>
      <c r="D59" s="25"/>
      <c r="E59" s="25"/>
    </row>
    <row r="60" spans="1:5" ht="51">
      <c r="A60" s="14" t="s">
        <v>92</v>
      </c>
      <c r="B60" s="20" t="s">
        <v>93</v>
      </c>
      <c r="C60" s="25">
        <v>-1019.2</v>
      </c>
      <c r="D60" s="25">
        <v>-1061.2416599999999</v>
      </c>
      <c r="E60" s="25">
        <f t="shared" si="0"/>
        <v>104.12496664050235</v>
      </c>
    </row>
    <row r="61" spans="1:5" ht="20.45" customHeight="1">
      <c r="B61" s="13" t="s">
        <v>94</v>
      </c>
    </row>
    <row r="68" ht="45.75" customHeight="1"/>
  </sheetData>
  <mergeCells count="2">
    <mergeCell ref="A5:E6"/>
    <mergeCell ref="A7:E7"/>
  </mergeCells>
  <hyperlinks>
    <hyperlink ref="A32" r:id="rId1"/>
  </hyperlinks>
  <pageMargins left="0.98402800000000012" right="0.59027799999999997" top="0.59027799999999997" bottom="0.59027799999999997" header="0.51181100000000002" footer="0.51181100000000002"/>
  <pageSetup paperSize="9" scale="88" firstPageNumber="0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Лист2!Excel_BuiltIn_Print_Titles</vt:lpstr>
      <vt:lpstr>Лист2!Print_Titles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</dc:creator>
  <cp:lastModifiedBy>User</cp:lastModifiedBy>
  <cp:revision>4</cp:revision>
  <cp:lastPrinted>2024-08-31T10:03:11Z</cp:lastPrinted>
  <dcterms:created xsi:type="dcterms:W3CDTF">2018-07-24T09:42:00Z</dcterms:created>
  <dcterms:modified xsi:type="dcterms:W3CDTF">2024-08-31T10:03:15Z</dcterms:modified>
</cp:coreProperties>
</file>